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356\Desktop\work\201908\20190819\在留邦人数\ＩＴ広報室\"/>
    </mc:Choice>
  </mc:AlternateContent>
  <bookViews>
    <workbookView xWindow="0" yWindow="0" windowWidth="28800" windowHeight="14595" tabRatio="927"/>
  </bookViews>
  <sheets>
    <sheet name="0-1 表紙" sheetId="1" r:id="rId1"/>
    <sheet name="0-1 はしがき" sheetId="155" r:id="rId2"/>
    <sheet name="0-2 目次" sheetId="3" r:id="rId3"/>
    <sheet name="0-3 利用の手引き" sheetId="153" r:id="rId4"/>
    <sheet name="1. 統計の目的等（表紙）" sheetId="157" r:id="rId5"/>
    <sheet name="1. 統計の目的等" sheetId="84" r:id="rId6"/>
    <sheet name="2. 邦人の動向（表紙）" sheetId="159" r:id="rId7"/>
    <sheet name="2.1.邦人の動向 (全般)" sheetId="154" r:id="rId8"/>
    <sheet name="2.2.邦人数推移" sheetId="121" r:id="rId9"/>
    <sheet name="2.3.1 地域別邦人数推移" sheetId="122" r:id="rId10"/>
    <sheet name="2.3.2 地域別永住者数推移" sheetId="88" r:id="rId11"/>
    <sheet name="2.3.3 地域別長期滞在者数推移" sheetId="89" r:id="rId12"/>
    <sheet name="2.4 男女別邦人数推移" sheetId="123" r:id="rId13"/>
    <sheet name="2.5 年齢別邦人数" sheetId="124" r:id="rId14"/>
    <sheet name="2.6 長期滞在者の地域別職業構成" sheetId="125" r:id="rId15"/>
    <sheet name="2.7.1 国別邦人数上位５０位推移" sheetId="127" r:id="rId16"/>
    <sheet name="2.7.2 国別永住者数上位５０位推移" sheetId="128" r:id="rId17"/>
    <sheet name="2.7.3 国別長期滞在者数上位５０位推移" sheetId="129" r:id="rId18"/>
    <sheet name="2.8.1 都市別邦人数上位５０位推移" sheetId="166" r:id="rId19"/>
    <sheet name="2.8.2 都市別永住者数上位５０位推移" sheetId="167" r:id="rId20"/>
    <sheet name="2.8.3 都市別長期滞在者数上位５０位推移" sheetId="168" r:id="rId21"/>
    <sheet name="2.9 在外公館別在留邦人数推移" sheetId="130" r:id="rId22"/>
    <sheet name="2.10 就学・地域別子女数" sheetId="104" r:id="rId23"/>
    <sheet name="3.日系企業の動向（表紙）" sheetId="160" r:id="rId24"/>
    <sheet name="3.1.日系企業の動向 (全般) " sheetId="110" r:id="rId25"/>
    <sheet name="3.2. 企業数推移" sheetId="111" r:id="rId26"/>
    <sheet name="3.3 地域別企業数推移" sheetId="132" r:id="rId27"/>
    <sheet name="3.4 国別日系企業数上位５０位推移" sheetId="99" r:id="rId28"/>
    <sheet name="3.4 国別日系企業数上位５０位推移 (2)" sheetId="169" state="hidden" r:id="rId29"/>
    <sheet name="3.5 都市別日系企業数上位５０位" sheetId="170" r:id="rId30"/>
    <sheet name="3.6 在外公館別企業数推移" sheetId="101" r:id="rId31"/>
  </sheets>
  <definedNames>
    <definedName name="_xlnm.Print_Area" localSheetId="3">'0-3 利用の手引き'!$A$1:$J$28</definedName>
    <definedName name="_xlnm.Print_Area" localSheetId="4">'1. 統計の目的等（表紙）'!$A$1:$K$12</definedName>
    <definedName name="_xlnm.Print_Area" localSheetId="6">'2. 邦人の動向（表紙）'!$A$1:$K$12</definedName>
    <definedName name="_xlnm.Print_Area" localSheetId="7">'2.1.邦人の動向 (全般)'!$A$1:$N$100</definedName>
    <definedName name="_xlnm.Print_Area" localSheetId="22">'2.10 就学・地域別子女数'!$A$1:$O$177</definedName>
    <definedName name="_xlnm.Print_Area" localSheetId="8">'2.2.邦人数推移'!$A$1:$M$79</definedName>
    <definedName name="_xlnm.Print_Area" localSheetId="9">'2.3.1 地域別邦人数推移'!$A$1:$N$49</definedName>
    <definedName name="_xlnm.Print_Area" localSheetId="10">'2.3.2 地域別永住者数推移'!$A$1:$N$49</definedName>
    <definedName name="_xlnm.Print_Area" localSheetId="11">'2.3.3 地域別長期滞在者数推移'!$A$1:$N$49</definedName>
    <definedName name="_xlnm.Print_Area" localSheetId="12">'2.4 男女別邦人数推移'!$A$1:$O$57</definedName>
    <definedName name="_xlnm.Print_Area" localSheetId="13">'2.5 年齢別邦人数'!$A$1:$U$65</definedName>
    <definedName name="_xlnm.Print_Area" localSheetId="14">'2.6 長期滞在者の地域別職業構成'!$A$1:$K$58</definedName>
    <definedName name="_xlnm.Print_Area" localSheetId="15">'2.7.1 国別邦人数上位５０位推移'!$A$2:$R$69</definedName>
    <definedName name="_xlnm.Print_Area" localSheetId="16">'2.7.2 国別永住者数上位５０位推移'!$A$2:$R$69</definedName>
    <definedName name="_xlnm.Print_Area" localSheetId="24">'3.1.日系企業の動向 (全般) '!$A$1:$M$34</definedName>
    <definedName name="_xlnm.Print_Area" localSheetId="25">'3.2. 企業数推移'!$A$1:$Q$70</definedName>
    <definedName name="_xlnm.Print_Area" localSheetId="26">'3.3 地域別企業数推移'!$A$1:$X$49</definedName>
    <definedName name="_xlnm.Print_Area" localSheetId="23">'3.日系企業の動向（表紙）'!$A$1:$K$12</definedName>
  </definedNames>
  <calcPr calcId="162913"/>
</workbook>
</file>

<file path=xl/calcChain.xml><?xml version="1.0" encoding="utf-8"?>
<calcChain xmlns="http://schemas.openxmlformats.org/spreadsheetml/2006/main">
  <c r="D64" i="168" l="1"/>
  <c r="D63" i="168"/>
  <c r="D61" i="168"/>
  <c r="D60" i="168"/>
  <c r="D59" i="168"/>
  <c r="D58" i="168"/>
  <c r="D57" i="168"/>
  <c r="D56" i="168"/>
  <c r="D55" i="168"/>
  <c r="D53" i="168"/>
  <c r="D52" i="168"/>
  <c r="D51" i="168"/>
  <c r="D50" i="168"/>
  <c r="D49" i="168"/>
  <c r="D48" i="168"/>
  <c r="D47" i="168"/>
  <c r="D46" i="168"/>
  <c r="D45" i="168"/>
  <c r="D44" i="168"/>
  <c r="D43" i="168"/>
  <c r="D42" i="168"/>
  <c r="G41" i="168"/>
  <c r="D41" i="168"/>
  <c r="D40" i="168"/>
  <c r="D31" i="168"/>
  <c r="D30" i="168"/>
  <c r="D29" i="168"/>
  <c r="D28" i="168"/>
  <c r="D27" i="168"/>
  <c r="D26" i="168"/>
  <c r="D25" i="168"/>
  <c r="D24" i="168"/>
  <c r="D23" i="168"/>
  <c r="D22" i="168"/>
  <c r="D21" i="168"/>
  <c r="D20" i="168"/>
  <c r="D19" i="168"/>
  <c r="D18" i="168"/>
  <c r="D17" i="168"/>
  <c r="D16" i="168"/>
  <c r="D15" i="168"/>
  <c r="D14" i="168"/>
  <c r="D13" i="168"/>
  <c r="D12" i="168"/>
  <c r="D11" i="168"/>
  <c r="D10" i="168"/>
  <c r="D9" i="168"/>
  <c r="D8" i="168"/>
  <c r="D7" i="168"/>
  <c r="D64" i="167"/>
  <c r="D63" i="167"/>
  <c r="D62" i="167"/>
  <c r="D61" i="167"/>
  <c r="D60" i="167"/>
  <c r="D59" i="167"/>
  <c r="D58" i="167"/>
  <c r="D57" i="167"/>
  <c r="D56" i="167"/>
  <c r="D55" i="167"/>
  <c r="D54" i="167"/>
  <c r="D53" i="167"/>
  <c r="D51" i="167"/>
  <c r="D50" i="167"/>
  <c r="D49" i="167"/>
  <c r="D48" i="167"/>
  <c r="D47" i="167"/>
  <c r="D46" i="167"/>
  <c r="D45" i="167"/>
  <c r="D44" i="167"/>
  <c r="D43" i="167"/>
  <c r="D42" i="167"/>
  <c r="D41" i="167"/>
  <c r="D40" i="167"/>
  <c r="D31" i="167"/>
  <c r="D30" i="167"/>
  <c r="D29" i="167"/>
  <c r="D28" i="167"/>
  <c r="D27" i="167"/>
  <c r="D26" i="167"/>
  <c r="D25" i="167"/>
  <c r="D24" i="167"/>
  <c r="D23" i="167"/>
  <c r="D22" i="167"/>
  <c r="D21" i="167"/>
  <c r="D20" i="167"/>
  <c r="D19" i="167"/>
  <c r="D18" i="167"/>
  <c r="D16" i="167"/>
  <c r="D15" i="167"/>
  <c r="D14" i="167"/>
  <c r="G13" i="167"/>
  <c r="D13" i="167"/>
  <c r="D12" i="167"/>
  <c r="D11" i="167"/>
  <c r="D10" i="167"/>
  <c r="D9" i="167"/>
  <c r="D8" i="167"/>
  <c r="D7" i="167"/>
  <c r="D64" i="166"/>
  <c r="D63" i="166"/>
  <c r="D62" i="166"/>
  <c r="D61" i="166"/>
  <c r="D60" i="166"/>
  <c r="D59" i="166"/>
  <c r="D58" i="166"/>
  <c r="D57" i="166"/>
  <c r="D56" i="166"/>
  <c r="D55" i="166"/>
  <c r="D54" i="166"/>
  <c r="D53" i="166"/>
  <c r="D52" i="166"/>
  <c r="D51" i="166"/>
  <c r="D50" i="166"/>
  <c r="D49" i="166"/>
  <c r="D48" i="166"/>
  <c r="D47" i="166"/>
  <c r="D46" i="166"/>
  <c r="D45" i="166"/>
  <c r="D44" i="166"/>
  <c r="D43" i="166"/>
  <c r="D42" i="166"/>
  <c r="D41" i="166"/>
  <c r="D40" i="166"/>
  <c r="D30" i="166"/>
  <c r="D29" i="166"/>
  <c r="D28" i="166"/>
  <c r="D27" i="166"/>
  <c r="D26" i="166"/>
  <c r="D25" i="166"/>
  <c r="D24" i="166"/>
  <c r="D23" i="166"/>
  <c r="D22" i="166"/>
  <c r="D21" i="166"/>
  <c r="D20" i="166"/>
  <c r="G19" i="166"/>
  <c r="D19" i="166"/>
  <c r="D18" i="166"/>
  <c r="D17" i="166"/>
  <c r="D16" i="166"/>
  <c r="D15" i="166"/>
  <c r="D14" i="166"/>
  <c r="D13" i="166"/>
  <c r="D12" i="166"/>
  <c r="D11" i="166"/>
  <c r="D10" i="166"/>
  <c r="D9" i="166"/>
  <c r="D8" i="166"/>
  <c r="D7" i="166"/>
  <c r="AA70" i="154" l="1"/>
  <c r="AA69" i="154"/>
  <c r="AA68" i="154"/>
  <c r="AA67" i="154"/>
  <c r="AA66" i="154"/>
  <c r="AA64" i="154"/>
  <c r="AA62" i="154"/>
  <c r="N70" i="154"/>
  <c r="M70" i="154"/>
  <c r="N69" i="154"/>
  <c r="M69" i="154"/>
  <c r="N68" i="154"/>
  <c r="M68" i="154"/>
  <c r="N67" i="154"/>
  <c r="M67" i="154"/>
  <c r="N66" i="154"/>
  <c r="M66" i="154"/>
  <c r="N65" i="154"/>
  <c r="M65" i="154"/>
  <c r="N64" i="154"/>
  <c r="M64" i="154"/>
  <c r="E18" i="101" l="1"/>
  <c r="E27" i="101"/>
  <c r="E45" i="101"/>
  <c r="E49" i="101"/>
  <c r="E54" i="101"/>
  <c r="E64" i="101"/>
  <c r="E80" i="101"/>
  <c r="E89" i="101"/>
  <c r="E103" i="101"/>
  <c r="E111" i="101"/>
  <c r="E115" i="101"/>
  <c r="E126" i="101"/>
  <c r="E142" i="101"/>
  <c r="E145" i="101"/>
  <c r="E151" i="101"/>
  <c r="E163" i="101"/>
  <c r="E169" i="101"/>
  <c r="E178" i="101"/>
  <c r="E179" i="101"/>
  <c r="E181" i="101"/>
  <c r="E192" i="101"/>
  <c r="E201" i="101"/>
  <c r="E206" i="101"/>
  <c r="E207" i="101"/>
  <c r="E230" i="101"/>
  <c r="E233" i="101"/>
  <c r="E239" i="101"/>
  <c r="E254" i="101"/>
  <c r="E267" i="101"/>
  <c r="E285" i="130" l="1"/>
  <c r="E266" i="130"/>
  <c r="E265" i="130"/>
  <c r="E263" i="130"/>
  <c r="E261" i="130"/>
  <c r="E252" i="130"/>
  <c r="E235" i="130"/>
  <c r="E221" i="130"/>
  <c r="E219" i="130"/>
  <c r="E218" i="130"/>
  <c r="E195" i="130"/>
  <c r="E187" i="130"/>
  <c r="E183" i="130"/>
  <c r="E164" i="130"/>
  <c r="E163" i="130"/>
  <c r="E153" i="130"/>
  <c r="E152" i="130"/>
  <c r="E130" i="130"/>
  <c r="E124" i="130"/>
  <c r="E113" i="130"/>
  <c r="E92" i="130"/>
  <c r="E79" i="130"/>
  <c r="E75" i="130"/>
  <c r="E63" i="130"/>
  <c r="E58" i="130"/>
  <c r="E57" i="130"/>
  <c r="E25" i="130"/>
  <c r="E17" i="130"/>
  <c r="E8" i="130"/>
  <c r="AA21" i="132" l="1"/>
  <c r="AA22" i="132"/>
  <c r="AA25" i="132"/>
  <c r="AA26" i="132"/>
  <c r="AC20" i="132"/>
  <c r="AC24" i="132"/>
  <c r="AC19" i="132"/>
  <c r="AD22" i="132"/>
  <c r="AD23" i="132"/>
  <c r="AD26" i="132"/>
  <c r="AD29" i="132"/>
  <c r="AE20" i="132"/>
  <c r="AE21" i="132"/>
  <c r="AE24" i="132"/>
  <c r="AE25" i="132"/>
  <c r="AG20" i="132"/>
  <c r="AG24" i="132"/>
  <c r="AG19" i="132"/>
  <c r="AH22" i="132"/>
  <c r="AH23" i="132"/>
  <c r="AH26" i="132"/>
  <c r="AH29" i="132"/>
  <c r="AI21" i="132"/>
  <c r="AI22" i="132"/>
  <c r="AI25" i="132"/>
  <c r="AI26" i="132"/>
  <c r="U48" i="132"/>
  <c r="S48" i="132"/>
  <c r="Q48" i="132"/>
  <c r="O48" i="132"/>
  <c r="M48" i="132"/>
  <c r="K48" i="132"/>
  <c r="I48" i="132"/>
  <c r="G48" i="132"/>
  <c r="E48" i="132"/>
  <c r="C48" i="132"/>
  <c r="W46" i="132"/>
  <c r="W45" i="132"/>
  <c r="V45" i="132"/>
  <c r="W44" i="132"/>
  <c r="W43" i="132"/>
  <c r="V43" i="132"/>
  <c r="W42" i="132"/>
  <c r="W41" i="132"/>
  <c r="V41" i="132"/>
  <c r="W40" i="132"/>
  <c r="W39" i="132"/>
  <c r="V39" i="132"/>
  <c r="W38" i="132"/>
  <c r="AJ15" i="132"/>
  <c r="AI15" i="132"/>
  <c r="AI27" i="132" s="1"/>
  <c r="AH15" i="132"/>
  <c r="AH20" i="132" s="1"/>
  <c r="AG15" i="132"/>
  <c r="AG21" i="132" s="1"/>
  <c r="AF15" i="132"/>
  <c r="AF22" i="132" s="1"/>
  <c r="AE15" i="132"/>
  <c r="AE27" i="132" s="1"/>
  <c r="AD15" i="132"/>
  <c r="AD20" i="132" s="1"/>
  <c r="AC15" i="132"/>
  <c r="AC21" i="132" s="1"/>
  <c r="AB15" i="132"/>
  <c r="AB22" i="132" s="1"/>
  <c r="AA15" i="132"/>
  <c r="AA27" i="132" s="1"/>
  <c r="AL13" i="132"/>
  <c r="AL12" i="132"/>
  <c r="AL11" i="132"/>
  <c r="AL10" i="132"/>
  <c r="AL9" i="132"/>
  <c r="AL8" i="132"/>
  <c r="AL7" i="132"/>
  <c r="AL6" i="132"/>
  <c r="AL5" i="132"/>
  <c r="AK13" i="132" l="1"/>
  <c r="AJ27" i="132"/>
  <c r="AB21" i="132"/>
  <c r="AF27" i="132"/>
  <c r="AJ19" i="132"/>
  <c r="AG23" i="132"/>
  <c r="AF24" i="132"/>
  <c r="AC23" i="132"/>
  <c r="AB24" i="132"/>
  <c r="AB20" i="132"/>
  <c r="AG27" i="132"/>
  <c r="AJ26" i="132"/>
  <c r="AJ22" i="132"/>
  <c r="AI19" i="132"/>
  <c r="AI24" i="132"/>
  <c r="AI20" i="132"/>
  <c r="AH25" i="132"/>
  <c r="AH21" i="132"/>
  <c r="AG26" i="132"/>
  <c r="AG22" i="132"/>
  <c r="AF29" i="132"/>
  <c r="AF23" i="132"/>
  <c r="AE29" i="132"/>
  <c r="AE23" i="132"/>
  <c r="AE19" i="132"/>
  <c r="AD25" i="132"/>
  <c r="AD21" i="132"/>
  <c r="AC26" i="132"/>
  <c r="AC22" i="132"/>
  <c r="AB29" i="132"/>
  <c r="AB23" i="132"/>
  <c r="AA19" i="132"/>
  <c r="AA24" i="132"/>
  <c r="AA20" i="132"/>
  <c r="AD27" i="132"/>
  <c r="AH27" i="132"/>
  <c r="AJ24" i="132"/>
  <c r="AJ20" i="132"/>
  <c r="AF25" i="132"/>
  <c r="AF21" i="132"/>
  <c r="AB25" i="132"/>
  <c r="AB27" i="132"/>
  <c r="AJ29" i="132"/>
  <c r="AJ23" i="132"/>
  <c r="AG29" i="132"/>
  <c r="AF19" i="132"/>
  <c r="AF20" i="132"/>
  <c r="AC29" i="132"/>
  <c r="AB19" i="132"/>
  <c r="AC27" i="132"/>
  <c r="AJ25" i="132"/>
  <c r="AJ21" i="132"/>
  <c r="AI29" i="132"/>
  <c r="AI23" i="132"/>
  <c r="AH19" i="132"/>
  <c r="AH24" i="132"/>
  <c r="AG25" i="132"/>
  <c r="AF26" i="132"/>
  <c r="AE26" i="132"/>
  <c r="AE22" i="132"/>
  <c r="AD19" i="132"/>
  <c r="AD24" i="132"/>
  <c r="AC25" i="132"/>
  <c r="AB26" i="132"/>
  <c r="AA29" i="132"/>
  <c r="AA23" i="132"/>
  <c r="W48" i="132"/>
  <c r="V38" i="132"/>
  <c r="V40" i="132"/>
  <c r="V42" i="132"/>
  <c r="V44" i="132"/>
  <c r="V46" i="132"/>
  <c r="V48" i="132"/>
  <c r="AL15" i="132"/>
  <c r="AK6" i="132"/>
  <c r="AK8" i="132"/>
  <c r="AK10" i="132"/>
  <c r="AK12" i="132"/>
  <c r="AK15" i="132"/>
  <c r="AK5" i="132"/>
  <c r="AK7" i="132"/>
  <c r="AK9" i="132"/>
  <c r="AK11" i="132"/>
  <c r="P64" i="111" l="1"/>
  <c r="I64" i="111"/>
  <c r="F64" i="111"/>
  <c r="I82" i="111"/>
  <c r="I81" i="111"/>
  <c r="N118" i="104"/>
  <c r="N53" i="104"/>
  <c r="N54" i="104"/>
  <c r="N55" i="104"/>
  <c r="N56" i="104"/>
  <c r="N57" i="104"/>
  <c r="N58" i="104"/>
  <c r="N59" i="104"/>
  <c r="N4" i="104"/>
  <c r="N12" i="104"/>
  <c r="N20" i="104"/>
  <c r="N28" i="104"/>
  <c r="N36" i="104"/>
  <c r="N44" i="104"/>
  <c r="C64" i="111" l="1"/>
  <c r="N52" i="104"/>
  <c r="N48" i="122" l="1"/>
  <c r="N47" i="122"/>
  <c r="N46" i="122"/>
  <c r="N45" i="122"/>
  <c r="N44" i="122"/>
  <c r="N43" i="122"/>
  <c r="N42" i="122"/>
  <c r="N41" i="122"/>
  <c r="N40" i="122"/>
  <c r="N39" i="122"/>
  <c r="N48" i="88"/>
  <c r="N47" i="88"/>
  <c r="N46" i="88"/>
  <c r="N45" i="88"/>
  <c r="N44" i="88"/>
  <c r="N43" i="88"/>
  <c r="N42" i="88"/>
  <c r="N41" i="88"/>
  <c r="N40" i="88"/>
  <c r="N39" i="88"/>
  <c r="N47" i="89"/>
  <c r="N46" i="89"/>
  <c r="N45" i="89"/>
  <c r="N44" i="89"/>
  <c r="N43" i="89"/>
  <c r="N42" i="89"/>
  <c r="N41" i="89"/>
  <c r="N40" i="89"/>
  <c r="N39" i="89"/>
  <c r="N48" i="89"/>
  <c r="E72" i="123"/>
  <c r="M37" i="123"/>
  <c r="O57" i="123" l="1"/>
  <c r="O56" i="123"/>
  <c r="H88" i="125"/>
  <c r="H86" i="125"/>
  <c r="H84" i="125"/>
  <c r="H82" i="125"/>
  <c r="H80" i="125"/>
  <c r="H78" i="125"/>
  <c r="H76" i="125"/>
  <c r="H74" i="125"/>
  <c r="H72" i="125"/>
  <c r="H70" i="125"/>
  <c r="G88" i="125"/>
  <c r="G86" i="125"/>
  <c r="G84" i="125"/>
  <c r="G82" i="125"/>
  <c r="G80" i="125"/>
  <c r="G78" i="125"/>
  <c r="G76" i="125"/>
  <c r="G74" i="125"/>
  <c r="G72" i="125"/>
  <c r="G70" i="125"/>
  <c r="F88" i="125"/>
  <c r="F86" i="125"/>
  <c r="F84" i="125"/>
  <c r="F82" i="125"/>
  <c r="F80" i="125"/>
  <c r="F78" i="125"/>
  <c r="F76" i="125"/>
  <c r="F74" i="125"/>
  <c r="F72" i="125"/>
  <c r="F70" i="125"/>
  <c r="E88" i="125"/>
  <c r="E86" i="125"/>
  <c r="E84" i="125"/>
  <c r="E82" i="125"/>
  <c r="E80" i="125"/>
  <c r="E78" i="125"/>
  <c r="E76" i="125"/>
  <c r="E74" i="125"/>
  <c r="E72" i="125"/>
  <c r="E70" i="125"/>
  <c r="D88" i="125"/>
  <c r="D86" i="125"/>
  <c r="D84" i="125"/>
  <c r="D82" i="125"/>
  <c r="D80" i="125"/>
  <c r="D78" i="125"/>
  <c r="I78" i="125" s="1"/>
  <c r="D76" i="125"/>
  <c r="D74" i="125"/>
  <c r="D72" i="125"/>
  <c r="D70" i="125"/>
  <c r="C88" i="125"/>
  <c r="C86" i="125"/>
  <c r="C84" i="125"/>
  <c r="I84" i="125" s="1"/>
  <c r="C82" i="125"/>
  <c r="I82" i="125" s="1"/>
  <c r="C80" i="125"/>
  <c r="C78" i="125"/>
  <c r="C76" i="125"/>
  <c r="C74" i="125"/>
  <c r="C72" i="125"/>
  <c r="C70" i="125"/>
  <c r="C58" i="125"/>
  <c r="D65" i="124"/>
  <c r="C56" i="124"/>
  <c r="C57" i="124"/>
  <c r="C58" i="124"/>
  <c r="C59" i="124"/>
  <c r="C60" i="124"/>
  <c r="C61" i="124"/>
  <c r="C62" i="124"/>
  <c r="C63" i="124"/>
  <c r="C64" i="124"/>
  <c r="C55" i="124"/>
  <c r="E65" i="124"/>
  <c r="Y59" i="124" s="1"/>
  <c r="F65" i="124"/>
  <c r="Y60" i="124" s="1"/>
  <c r="G65" i="124"/>
  <c r="H65" i="124"/>
  <c r="Z59" i="124" s="1"/>
  <c r="I65" i="124"/>
  <c r="Z60" i="124" s="1"/>
  <c r="J65" i="124"/>
  <c r="K65" i="124"/>
  <c r="AA59" i="124" s="1"/>
  <c r="L65" i="124"/>
  <c r="AA60" i="124" s="1"/>
  <c r="M65" i="124"/>
  <c r="N65" i="124"/>
  <c r="AB59" i="124" s="1"/>
  <c r="O65" i="124"/>
  <c r="AB60" i="124" s="1"/>
  <c r="P65" i="124"/>
  <c r="Q65" i="124"/>
  <c r="AC59" i="124" s="1"/>
  <c r="R65" i="124"/>
  <c r="AC60" i="124" s="1"/>
  <c r="S65" i="124"/>
  <c r="T65" i="124"/>
  <c r="AD59" i="124" s="1"/>
  <c r="U65" i="124"/>
  <c r="AD60" i="124" s="1"/>
  <c r="I88" i="125"/>
  <c r="I76" i="125"/>
  <c r="I74" i="125"/>
  <c r="H58" i="125"/>
  <c r="G58" i="125"/>
  <c r="F58" i="125"/>
  <c r="E58" i="125"/>
  <c r="D58" i="125"/>
  <c r="I57" i="125"/>
  <c r="I56" i="125"/>
  <c r="I55" i="125"/>
  <c r="I54" i="125"/>
  <c r="I53" i="125"/>
  <c r="I52" i="125"/>
  <c r="I51" i="125"/>
  <c r="I50" i="125"/>
  <c r="I49" i="125"/>
  <c r="I48" i="125"/>
  <c r="L37" i="123"/>
  <c r="L36" i="123"/>
  <c r="K37" i="123"/>
  <c r="K36" i="123"/>
  <c r="J70" i="123" s="1"/>
  <c r="J37" i="123"/>
  <c r="K69" i="123" s="1"/>
  <c r="J36" i="123"/>
  <c r="I37" i="123"/>
  <c r="I36" i="123"/>
  <c r="J68" i="123" s="1"/>
  <c r="H37" i="123"/>
  <c r="H36" i="123"/>
  <c r="G37" i="123"/>
  <c r="G36" i="123"/>
  <c r="J66" i="123" s="1"/>
  <c r="F37" i="123"/>
  <c r="F36" i="123"/>
  <c r="E37" i="123"/>
  <c r="E36" i="123"/>
  <c r="K64" i="123" s="1"/>
  <c r="D37" i="123"/>
  <c r="K63" i="123" s="1"/>
  <c r="D36" i="123"/>
  <c r="M36" i="123"/>
  <c r="J72" i="123" s="1"/>
  <c r="O38" i="123"/>
  <c r="O39" i="123"/>
  <c r="O40" i="123"/>
  <c r="O41" i="123"/>
  <c r="O42" i="123"/>
  <c r="O43" i="123"/>
  <c r="O44" i="123"/>
  <c r="O45" i="123"/>
  <c r="O46" i="123"/>
  <c r="O47" i="123"/>
  <c r="O48" i="123"/>
  <c r="O49" i="123"/>
  <c r="O50" i="123"/>
  <c r="O51" i="123"/>
  <c r="O52" i="123"/>
  <c r="O53" i="123"/>
  <c r="O54" i="123"/>
  <c r="O55" i="123"/>
  <c r="K68" i="123"/>
  <c r="K65" i="123"/>
  <c r="J64" i="123"/>
  <c r="E71" i="123"/>
  <c r="E70" i="123"/>
  <c r="E69" i="123"/>
  <c r="E68" i="123"/>
  <c r="E67" i="123"/>
  <c r="E66" i="123"/>
  <c r="E65" i="123"/>
  <c r="E64" i="123"/>
  <c r="G63" i="122"/>
  <c r="F63" i="122"/>
  <c r="C63" i="122"/>
  <c r="L49" i="122"/>
  <c r="K49" i="122"/>
  <c r="K53" i="122" s="1"/>
  <c r="J49" i="122"/>
  <c r="J63" i="122" s="1"/>
  <c r="I49" i="122"/>
  <c r="I63" i="122" s="1"/>
  <c r="H49" i="122"/>
  <c r="H63" i="122" s="1"/>
  <c r="G49" i="122"/>
  <c r="F49" i="122"/>
  <c r="E49" i="122"/>
  <c r="E63" i="122" s="1"/>
  <c r="D49" i="122"/>
  <c r="D63" i="122" s="1"/>
  <c r="C49" i="122"/>
  <c r="F106" i="121"/>
  <c r="F105" i="121"/>
  <c r="F104" i="121"/>
  <c r="F103" i="121"/>
  <c r="F102" i="121"/>
  <c r="F101" i="121"/>
  <c r="F100" i="121"/>
  <c r="F99" i="121"/>
  <c r="F98" i="121"/>
  <c r="F97" i="121"/>
  <c r="F96" i="121"/>
  <c r="F95" i="121"/>
  <c r="F94" i="121"/>
  <c r="F93" i="121"/>
  <c r="F92" i="121"/>
  <c r="F91" i="121"/>
  <c r="F90" i="121"/>
  <c r="F89" i="121"/>
  <c r="F88" i="121"/>
  <c r="F87" i="121"/>
  <c r="F86" i="121"/>
  <c r="F85" i="121"/>
  <c r="F83" i="121"/>
  <c r="F82" i="121"/>
  <c r="E79" i="121"/>
  <c r="I78" i="121"/>
  <c r="J78" i="121" s="1"/>
  <c r="F78" i="121"/>
  <c r="G78" i="121" s="1"/>
  <c r="J76" i="121"/>
  <c r="J69" i="123" l="1"/>
  <c r="F90" i="125"/>
  <c r="H90" i="125"/>
  <c r="K66" i="123"/>
  <c r="K70" i="123"/>
  <c r="I70" i="125"/>
  <c r="E107" i="121"/>
  <c r="L53" i="122"/>
  <c r="M39" i="122"/>
  <c r="N49" i="122"/>
  <c r="M44" i="122"/>
  <c r="J63" i="123"/>
  <c r="J65" i="123"/>
  <c r="K67" i="123"/>
  <c r="J71" i="123"/>
  <c r="I72" i="125"/>
  <c r="I80" i="125"/>
  <c r="G90" i="125"/>
  <c r="D107" i="121"/>
  <c r="F107" i="121" s="1"/>
  <c r="C65" i="124"/>
  <c r="AB61" i="124"/>
  <c r="E90" i="125"/>
  <c r="Y61" i="124"/>
  <c r="AE59" i="124"/>
  <c r="AE60" i="124"/>
  <c r="AA61" i="124"/>
  <c r="K63" i="122"/>
  <c r="I86" i="125"/>
  <c r="D90" i="125"/>
  <c r="C90" i="125"/>
  <c r="I58" i="125"/>
  <c r="AD61" i="124"/>
  <c r="AC61" i="124"/>
  <c r="Z61" i="124"/>
  <c r="N50" i="123"/>
  <c r="O37" i="123"/>
  <c r="N40" i="123"/>
  <c r="N54" i="123"/>
  <c r="N42" i="123"/>
  <c r="N52" i="123"/>
  <c r="N44" i="123"/>
  <c r="O36" i="123"/>
  <c r="N37" i="123"/>
  <c r="N57" i="123"/>
  <c r="N48" i="123"/>
  <c r="E63" i="123"/>
  <c r="N38" i="123"/>
  <c r="N46" i="123"/>
  <c r="N36" i="123"/>
  <c r="K71" i="123"/>
  <c r="J67" i="123"/>
  <c r="K72" i="123"/>
  <c r="N56" i="123"/>
  <c r="N39" i="123"/>
  <c r="N41" i="123"/>
  <c r="N43" i="123"/>
  <c r="N45" i="123"/>
  <c r="N47" i="123"/>
  <c r="N49" i="123"/>
  <c r="N51" i="123"/>
  <c r="N53" i="123"/>
  <c r="N55" i="123"/>
  <c r="F72" i="123" s="1"/>
  <c r="M46" i="122"/>
  <c r="L60" i="122" s="1"/>
  <c r="L58" i="122"/>
  <c r="M40" i="122"/>
  <c r="L54" i="122" s="1"/>
  <c r="M48" i="122"/>
  <c r="L62" i="122" s="1"/>
  <c r="M42" i="122"/>
  <c r="L56" i="122" s="1"/>
  <c r="M49" i="122"/>
  <c r="L63" i="122" s="1"/>
  <c r="M47" i="122"/>
  <c r="L61" i="122" s="1"/>
  <c r="M45" i="122"/>
  <c r="L59" i="122" s="1"/>
  <c r="M43" i="122"/>
  <c r="L57" i="122" s="1"/>
  <c r="M41" i="122"/>
  <c r="L55" i="122" s="1"/>
  <c r="C78" i="121"/>
  <c r="D78" i="121" s="1"/>
  <c r="I90" i="125" l="1"/>
  <c r="AE61" i="124"/>
  <c r="F70" i="123"/>
  <c r="F65" i="123"/>
  <c r="F71" i="123"/>
  <c r="F67" i="123"/>
  <c r="F63" i="123"/>
  <c r="F66" i="123"/>
  <c r="F69" i="123"/>
  <c r="F64" i="123"/>
  <c r="F68" i="123"/>
  <c r="H73" i="111"/>
  <c r="H74" i="111"/>
  <c r="H75" i="111"/>
  <c r="H76" i="111"/>
  <c r="H77" i="111"/>
  <c r="H78" i="111"/>
  <c r="H79" i="111"/>
  <c r="F79" i="111"/>
  <c r="H80" i="111"/>
  <c r="P52" i="111"/>
  <c r="P48" i="111"/>
  <c r="P44" i="111"/>
  <c r="P40" i="111"/>
  <c r="P36" i="111"/>
  <c r="P32" i="111"/>
  <c r="P60" i="111"/>
  <c r="P56" i="111"/>
  <c r="I28" i="111"/>
  <c r="G73" i="111" s="1"/>
  <c r="I60" i="111"/>
  <c r="K64" i="111" s="1"/>
  <c r="I56" i="111"/>
  <c r="G80" i="111" s="1"/>
  <c r="I52" i="111"/>
  <c r="K52" i="111" s="1"/>
  <c r="I48" i="111"/>
  <c r="G78" i="111" s="1"/>
  <c r="I44" i="111"/>
  <c r="G77" i="111" s="1"/>
  <c r="I40" i="111"/>
  <c r="G76" i="111" s="1"/>
  <c r="I36" i="111"/>
  <c r="G75" i="111" s="1"/>
  <c r="I32" i="111"/>
  <c r="K36" i="111" s="1"/>
  <c r="F60" i="111"/>
  <c r="G64" i="111" s="1"/>
  <c r="F56" i="111"/>
  <c r="F52" i="111"/>
  <c r="F48" i="111"/>
  <c r="F78" i="111" s="1"/>
  <c r="I78" i="111" s="1"/>
  <c r="F44" i="111"/>
  <c r="F40" i="111"/>
  <c r="F36" i="111"/>
  <c r="F75" i="111" s="1"/>
  <c r="I75" i="111" s="1"/>
  <c r="F32" i="111"/>
  <c r="F74" i="111" s="1"/>
  <c r="F28" i="111"/>
  <c r="F73" i="111" s="1"/>
  <c r="I74" i="111" l="1"/>
  <c r="K32" i="111"/>
  <c r="G79" i="111"/>
  <c r="G74" i="111"/>
  <c r="I79" i="111"/>
  <c r="G40" i="111"/>
  <c r="G56" i="111"/>
  <c r="I73" i="111"/>
  <c r="K48" i="111"/>
  <c r="F80" i="111"/>
  <c r="I80" i="111" s="1"/>
  <c r="G44" i="111"/>
  <c r="G60" i="111"/>
  <c r="K56" i="111"/>
  <c r="C32" i="111"/>
  <c r="G32" i="111"/>
  <c r="G48" i="111"/>
  <c r="K60" i="111"/>
  <c r="F76" i="111"/>
  <c r="I76" i="111" s="1"/>
  <c r="G36" i="111"/>
  <c r="G52" i="111"/>
  <c r="K40" i="111"/>
  <c r="F77" i="111"/>
  <c r="I77" i="111" s="1"/>
  <c r="K44" i="111"/>
  <c r="C44" i="111"/>
  <c r="C28" i="111"/>
  <c r="C36" i="111"/>
  <c r="E36" i="111" s="1"/>
  <c r="C40" i="111"/>
  <c r="C48" i="111"/>
  <c r="C52" i="111"/>
  <c r="E52" i="111" s="1"/>
  <c r="C56" i="111"/>
  <c r="C60" i="111"/>
  <c r="E60" i="111" l="1"/>
  <c r="E64" i="111"/>
  <c r="E40" i="111"/>
  <c r="E56" i="111"/>
  <c r="E32" i="111"/>
  <c r="E44" i="111"/>
  <c r="E48" i="111"/>
  <c r="D49" i="89" l="1"/>
  <c r="E49" i="89"/>
  <c r="F49" i="89"/>
  <c r="G49" i="89"/>
  <c r="H49" i="89"/>
  <c r="I49" i="89"/>
  <c r="J49" i="89"/>
  <c r="K49" i="89"/>
  <c r="L49" i="89"/>
  <c r="C49" i="89"/>
  <c r="L61" i="89" l="1"/>
  <c r="N49" i="89"/>
  <c r="M49" i="89"/>
  <c r="G54" i="89"/>
  <c r="G58" i="89"/>
  <c r="G62" i="89"/>
  <c r="G57" i="89"/>
  <c r="G55" i="89"/>
  <c r="G59" i="89"/>
  <c r="G63" i="89"/>
  <c r="G61" i="89"/>
  <c r="G53" i="89"/>
  <c r="G56" i="89"/>
  <c r="G60" i="89"/>
  <c r="H56" i="89"/>
  <c r="H60" i="89"/>
  <c r="H53" i="89"/>
  <c r="H55" i="89"/>
  <c r="H57" i="89"/>
  <c r="H61" i="89"/>
  <c r="H59" i="89"/>
  <c r="H54" i="89"/>
  <c r="H58" i="89"/>
  <c r="H62" i="89"/>
  <c r="H63" i="89"/>
  <c r="K54" i="89"/>
  <c r="K58" i="89"/>
  <c r="K62" i="89"/>
  <c r="K57" i="89"/>
  <c r="K55" i="89"/>
  <c r="K59" i="89"/>
  <c r="K63" i="89"/>
  <c r="K61" i="89"/>
  <c r="K56" i="89"/>
  <c r="K60" i="89"/>
  <c r="K53" i="89"/>
  <c r="F56" i="89"/>
  <c r="F60" i="89"/>
  <c r="F59" i="89"/>
  <c r="F57" i="89"/>
  <c r="F61" i="89"/>
  <c r="F63" i="89"/>
  <c r="F54" i="89"/>
  <c r="F58" i="89"/>
  <c r="F62" i="89"/>
  <c r="F53" i="89"/>
  <c r="F55" i="89"/>
  <c r="D56" i="89"/>
  <c r="D60" i="89"/>
  <c r="D53" i="89"/>
  <c r="D63" i="89"/>
  <c r="D57" i="89"/>
  <c r="D61" i="89"/>
  <c r="D55" i="89"/>
  <c r="D54" i="89"/>
  <c r="D58" i="89"/>
  <c r="D62" i="89"/>
  <c r="D59" i="89"/>
  <c r="C53" i="89"/>
  <c r="C57" i="89"/>
  <c r="C61" i="89"/>
  <c r="C56" i="89"/>
  <c r="C54" i="89"/>
  <c r="C58" i="89"/>
  <c r="C62" i="89"/>
  <c r="C60" i="89"/>
  <c r="C55" i="89"/>
  <c r="C59" i="89"/>
  <c r="C63" i="89"/>
  <c r="J56" i="89"/>
  <c r="J60" i="89"/>
  <c r="J59" i="89"/>
  <c r="J57" i="89"/>
  <c r="J61" i="89"/>
  <c r="J54" i="89"/>
  <c r="J58" i="89"/>
  <c r="J62" i="89"/>
  <c r="J53" i="89"/>
  <c r="J55" i="89"/>
  <c r="J63" i="89"/>
  <c r="I54" i="89"/>
  <c r="I58" i="89"/>
  <c r="I62" i="89"/>
  <c r="I55" i="89"/>
  <c r="I59" i="89"/>
  <c r="I63" i="89"/>
  <c r="I53" i="89"/>
  <c r="I57" i="89"/>
  <c r="I56" i="89"/>
  <c r="I60" i="89"/>
  <c r="I61" i="89"/>
  <c r="E54" i="89"/>
  <c r="E58" i="89"/>
  <c r="E62" i="89"/>
  <c r="E61" i="89"/>
  <c r="E55" i="89"/>
  <c r="E59" i="89"/>
  <c r="E63" i="89"/>
  <c r="E53" i="89"/>
  <c r="E56" i="89"/>
  <c r="E60" i="89"/>
  <c r="E57" i="89"/>
  <c r="M41" i="89"/>
  <c r="L54" i="89"/>
  <c r="L55" i="89"/>
  <c r="L59" i="89"/>
  <c r="L63" i="89"/>
  <c r="L56" i="89"/>
  <c r="L60" i="89"/>
  <c r="L53" i="89"/>
  <c r="L57" i="89"/>
  <c r="L58" i="89"/>
  <c r="L62" i="89"/>
  <c r="M46" i="89"/>
  <c r="M40" i="89"/>
  <c r="M47" i="89"/>
  <c r="M42" i="89"/>
  <c r="M44" i="89"/>
  <c r="M48" i="89"/>
  <c r="M43" i="89"/>
  <c r="M39" i="89"/>
  <c r="M45" i="89"/>
  <c r="C49" i="88"/>
  <c r="L49" i="88"/>
  <c r="K49" i="88"/>
  <c r="K53" i="88" s="1"/>
  <c r="J49" i="88"/>
  <c r="I49" i="88"/>
  <c r="H49" i="88"/>
  <c r="G49" i="88"/>
  <c r="F49" i="88"/>
  <c r="E49" i="88"/>
  <c r="D49" i="88"/>
  <c r="N49" i="88" l="1"/>
  <c r="M48" i="88"/>
  <c r="M39" i="88"/>
  <c r="M47" i="88"/>
  <c r="L62" i="88"/>
  <c r="L61" i="88"/>
  <c r="L53" i="88"/>
  <c r="D63" i="88"/>
  <c r="D56" i="88"/>
  <c r="D60" i="88"/>
  <c r="D54" i="88"/>
  <c r="D62" i="88"/>
  <c r="D53" i="88"/>
  <c r="D55" i="88"/>
  <c r="D57" i="88"/>
  <c r="D61" i="88"/>
  <c r="D58" i="88"/>
  <c r="D59" i="88"/>
  <c r="H55" i="88"/>
  <c r="H56" i="88"/>
  <c r="H60" i="88"/>
  <c r="H58" i="88"/>
  <c r="H59" i="88"/>
  <c r="H53" i="88"/>
  <c r="H57" i="88"/>
  <c r="H61" i="88"/>
  <c r="H54" i="88"/>
  <c r="H62" i="88"/>
  <c r="H63" i="88"/>
  <c r="E60" i="88"/>
  <c r="E61" i="88"/>
  <c r="E54" i="88"/>
  <c r="E58" i="88"/>
  <c r="E62" i="88"/>
  <c r="E53" i="88"/>
  <c r="E55" i="88"/>
  <c r="E59" i="88"/>
  <c r="E63" i="88"/>
  <c r="E56" i="88"/>
  <c r="E57" i="88"/>
  <c r="I63" i="88"/>
  <c r="I57" i="88"/>
  <c r="I61" i="88"/>
  <c r="I53" i="88"/>
  <c r="I59" i="88"/>
  <c r="I56" i="88"/>
  <c r="I54" i="88"/>
  <c r="I58" i="88"/>
  <c r="I62" i="88"/>
  <c r="I55" i="88"/>
  <c r="I60" i="88"/>
  <c r="C58" i="88"/>
  <c r="C55" i="88"/>
  <c r="C59" i="88"/>
  <c r="C63" i="88"/>
  <c r="C57" i="88"/>
  <c r="C62" i="88"/>
  <c r="C56" i="88"/>
  <c r="C60" i="88"/>
  <c r="C53" i="88"/>
  <c r="C61" i="88"/>
  <c r="C54" i="88"/>
  <c r="F59" i="88"/>
  <c r="F56" i="88"/>
  <c r="F60" i="88"/>
  <c r="F54" i="88"/>
  <c r="F62" i="88"/>
  <c r="F63" i="88"/>
  <c r="F57" i="88"/>
  <c r="F61" i="88"/>
  <c r="F53" i="88"/>
  <c r="F58" i="88"/>
  <c r="F55" i="88"/>
  <c r="J59" i="88"/>
  <c r="J56" i="88"/>
  <c r="J60" i="88"/>
  <c r="J54" i="88"/>
  <c r="J55" i="88"/>
  <c r="J57" i="88"/>
  <c r="J61" i="88"/>
  <c r="J53" i="88"/>
  <c r="J58" i="88"/>
  <c r="J62" i="88"/>
  <c r="J63" i="88"/>
  <c r="G56" i="88"/>
  <c r="G63" i="88"/>
  <c r="G57" i="88"/>
  <c r="G61" i="88"/>
  <c r="G55" i="88"/>
  <c r="G60" i="88"/>
  <c r="G54" i="88"/>
  <c r="G58" i="88"/>
  <c r="G62" i="88"/>
  <c r="G59" i="88"/>
  <c r="G53" i="88"/>
  <c r="K56" i="88"/>
  <c r="K54" i="88"/>
  <c r="K58" i="88"/>
  <c r="K62" i="88"/>
  <c r="K57" i="88"/>
  <c r="K55" i="88"/>
  <c r="K59" i="88"/>
  <c r="K63" i="88"/>
  <c r="K60" i="88"/>
  <c r="K61" i="88"/>
  <c r="M42" i="88"/>
  <c r="L56" i="88"/>
  <c r="L60" i="88"/>
  <c r="L57" i="88"/>
  <c r="L59" i="88"/>
  <c r="L54" i="88"/>
  <c r="L58" i="88"/>
  <c r="L55" i="88"/>
  <c r="L63" i="88"/>
  <c r="M43" i="88"/>
  <c r="M49" i="88"/>
  <c r="M45" i="88"/>
  <c r="M41" i="88"/>
  <c r="M44" i="88"/>
  <c r="M40" i="88"/>
  <c r="M46" i="88"/>
</calcChain>
</file>

<file path=xl/sharedStrings.xml><?xml version="1.0" encoding="utf-8"?>
<sst xmlns="http://schemas.openxmlformats.org/spreadsheetml/2006/main" count="7088" uniqueCount="1761">
  <si>
    <t>海外在留邦人数調査統計</t>
  </si>
  <si>
    <t xml:space="preserve">(Annual Report of Statistics on Japanese Nationals Overseas) </t>
  </si>
  <si>
    <t>外務省領事局政策課</t>
  </si>
  <si>
    <t>目         次</t>
  </si>
  <si>
    <t xml:space="preserve">国際協力機構 (JICA) </t>
  </si>
  <si>
    <t xml:space="preserve">国際電気通信連合  （ITU） </t>
  </si>
  <si>
    <t xml:space="preserve">世界銀行(WB） </t>
  </si>
  <si>
    <t>ブラジル</t>
  </si>
  <si>
    <t xml:space="preserve">年 </t>
  </si>
  <si>
    <t xml:space="preserve">N/A </t>
  </si>
  <si>
    <t>北米</t>
  </si>
  <si>
    <t>南米</t>
  </si>
  <si>
    <t>西欧</t>
  </si>
  <si>
    <t xml:space="preserve">前年比 </t>
  </si>
  <si>
    <t xml:space="preserve">英国 </t>
  </si>
  <si>
    <t xml:space="preserve">カナダ </t>
  </si>
  <si>
    <t xml:space="preserve">マレーシア </t>
  </si>
  <si>
    <t xml:space="preserve">台湾 </t>
  </si>
  <si>
    <t xml:space="preserve">ニュージーランド </t>
  </si>
  <si>
    <t xml:space="preserve">スペイン </t>
  </si>
  <si>
    <t xml:space="preserve">インド </t>
  </si>
  <si>
    <t xml:space="preserve">グアム（ハガッニャ総） </t>
  </si>
  <si>
    <t xml:space="preserve">アラブ首長国連邦 </t>
  </si>
  <si>
    <t xml:space="preserve">アイルランド </t>
  </si>
  <si>
    <t xml:space="preserve">ハンガリー </t>
  </si>
  <si>
    <t xml:space="preserve">北マリアナ諸島（サイパン駐） </t>
  </si>
  <si>
    <t xml:space="preserve">シンガポール </t>
  </si>
  <si>
    <t xml:space="preserve">全世界 </t>
  </si>
  <si>
    <t>補習授業校</t>
  </si>
  <si>
    <t xml:space="preserve">アルジェリア </t>
  </si>
  <si>
    <t xml:space="preserve">インドネシア </t>
  </si>
  <si>
    <t xml:space="preserve">スリランカ </t>
  </si>
  <si>
    <t xml:space="preserve">タイ </t>
  </si>
  <si>
    <t xml:space="preserve">ベトナム </t>
  </si>
  <si>
    <t xml:space="preserve">フィリピン </t>
  </si>
  <si>
    <t xml:space="preserve">オーストラリア </t>
  </si>
  <si>
    <t xml:space="preserve">パラグアイ </t>
  </si>
  <si>
    <t xml:space="preserve">ブラジル </t>
  </si>
  <si>
    <t xml:space="preserve">ペルー </t>
  </si>
  <si>
    <t xml:space="preserve">ボリビア </t>
  </si>
  <si>
    <t xml:space="preserve">イタリア </t>
  </si>
  <si>
    <t xml:space="preserve">オーストリア </t>
  </si>
  <si>
    <t xml:space="preserve">スイス </t>
  </si>
  <si>
    <t xml:space="preserve">ドイツ </t>
  </si>
  <si>
    <t xml:space="preserve">フランス </t>
  </si>
  <si>
    <t xml:space="preserve">ロシア </t>
  </si>
  <si>
    <t xml:space="preserve">サウジアラビア </t>
  </si>
  <si>
    <t xml:space="preserve">トルコ </t>
  </si>
  <si>
    <t xml:space="preserve">ケニア </t>
  </si>
  <si>
    <t xml:space="preserve"> </t>
    <phoneticPr fontId="20"/>
  </si>
  <si>
    <t>日系企業区分</t>
    <rPh sb="0" eb="2">
      <t>ニッケイ</t>
    </rPh>
    <rPh sb="2" eb="4">
      <t>キギョウ</t>
    </rPh>
    <rPh sb="4" eb="6">
      <t>クブン</t>
    </rPh>
    <phoneticPr fontId="34"/>
  </si>
  <si>
    <t>統計表の表示</t>
    <rPh sb="0" eb="2">
      <t>トウケイ</t>
    </rPh>
    <phoneticPr fontId="34"/>
  </si>
  <si>
    <t>①</t>
    <phoneticPr fontId="34"/>
  </si>
  <si>
    <t>②</t>
    <phoneticPr fontId="34"/>
  </si>
  <si>
    <t>①＋②</t>
  </si>
  <si>
    <t>③</t>
  </si>
  <si>
    <t>④</t>
  </si>
  <si>
    <t>③＋④</t>
  </si>
  <si>
    <t>⑤</t>
  </si>
  <si>
    <t>③～⑤</t>
  </si>
  <si>
    <t>⑥</t>
  </si>
  <si>
    <t>　（ａ）支店</t>
    <phoneticPr fontId="34"/>
  </si>
  <si>
    <t xml:space="preserve">　（c）本邦企業ではあるが支店等の区分が不明 </t>
    <phoneticPr fontId="34"/>
  </si>
  <si>
    <t xml:space="preserve">　（ｃ）同現地法人ではあるが本店等の区分が不明 </t>
    <phoneticPr fontId="34"/>
  </si>
  <si>
    <t xml:space="preserve">　（e）現地法人化されているが本邦企業の出資率が不明  </t>
    <phoneticPr fontId="34"/>
  </si>
  <si>
    <t>　</t>
    <phoneticPr fontId="34"/>
  </si>
  <si>
    <t>（３）永住者</t>
    <rPh sb="3" eb="6">
      <t>エイジュウシャ</t>
    </rPh>
    <phoneticPr fontId="34"/>
  </si>
  <si>
    <t>（７）民間企業関係者</t>
    <phoneticPr fontId="34"/>
  </si>
  <si>
    <t xml:space="preserve">日本原子力研究開発機構 (JAEA) </t>
    <phoneticPr fontId="34"/>
  </si>
  <si>
    <t xml:space="preserve">日本貿易振興機構 （JETRO） </t>
    <phoneticPr fontId="34"/>
  </si>
  <si>
    <t xml:space="preserve">国際交流基金(JF) </t>
    <phoneticPr fontId="34"/>
  </si>
  <si>
    <t xml:space="preserve">石油天然ガス・金属鉱物資源機構(JOGMEC) </t>
    <phoneticPr fontId="34"/>
  </si>
  <si>
    <t>　　　主な独立行政法人</t>
    <rPh sb="3" eb="4">
      <t>オモ</t>
    </rPh>
    <phoneticPr fontId="34"/>
  </si>
  <si>
    <r>
      <t>国際観光振興機構 (</t>
    </r>
    <r>
      <rPr>
        <sz val="10"/>
        <rFont val="ＭＳ Ｐ明朝"/>
        <family val="1"/>
        <charset val="128"/>
      </rPr>
      <t>通称：日本政府観光局</t>
    </r>
    <r>
      <rPr>
        <sz val="10"/>
        <color indexed="0"/>
        <rFont val="ＭＳ Ｐ明朝"/>
        <family val="1"/>
        <charset val="128"/>
      </rPr>
      <t xml:space="preserve">) (JNTO) </t>
    </r>
    <phoneticPr fontId="34"/>
  </si>
  <si>
    <t>　　　主な国連専門機関及び国際機関</t>
    <rPh sb="3" eb="4">
      <t>オモ</t>
    </rPh>
    <rPh sb="11" eb="12">
      <t>オヨ</t>
    </rPh>
    <phoneticPr fontId="34"/>
  </si>
  <si>
    <t>(ウ)  日本商工会議所を始めとする公共性の高い組織の職員（公用旅券所持者・一般旅券所持者の別を問いません。）
(エ)  地方自治体等の海外事務所の職員 （公用旅券所持者・一般旅券所持者の別を問いません。）
(オ)  技術協力のための政府派遣専門家、 技術者及び協力隊員
(カ)  国連、その他の国際機関（以下参照）の職員</t>
    <rPh sb="153" eb="155">
      <t>イカ</t>
    </rPh>
    <rPh sb="155" eb="157">
      <t>サンショウ</t>
    </rPh>
    <phoneticPr fontId="34"/>
  </si>
  <si>
    <t>（１３）日系企業　</t>
    <rPh sb="4" eb="6">
      <t>ニッケイ</t>
    </rPh>
    <rPh sb="6" eb="8">
      <t>キギョウ</t>
    </rPh>
    <phoneticPr fontId="34"/>
  </si>
  <si>
    <t>（４）永住権制度</t>
    <rPh sb="3" eb="6">
      <t>エイジュウケン</t>
    </rPh>
    <rPh sb="6" eb="8">
      <t>セイド</t>
    </rPh>
    <phoneticPr fontId="34"/>
  </si>
  <si>
    <t>（５）（職業別欄）本人</t>
    <phoneticPr fontId="34"/>
  </si>
  <si>
    <t>（６）（職業別欄）同居家族</t>
    <phoneticPr fontId="34"/>
  </si>
  <si>
    <t>（８）報道関係者</t>
    <rPh sb="3" eb="5">
      <t>ホウドウ</t>
    </rPh>
    <phoneticPr fontId="34"/>
  </si>
  <si>
    <t>（９）自由業関係者</t>
    <rPh sb="3" eb="6">
      <t>ジユウギョウ</t>
    </rPh>
    <phoneticPr fontId="34"/>
  </si>
  <si>
    <t>（１０）留学生・研究者・教師</t>
    <rPh sb="4" eb="6">
      <t>リュウガク</t>
    </rPh>
    <rPh sb="8" eb="11">
      <t>ケンキュウシャ</t>
    </rPh>
    <rPh sb="12" eb="14">
      <t>キョウシ</t>
    </rPh>
    <phoneticPr fontId="34"/>
  </si>
  <si>
    <t>（１１）政府関係機関職員</t>
    <rPh sb="4" eb="6">
      <t>セイフ</t>
    </rPh>
    <rPh sb="6" eb="8">
      <t>カンケイ</t>
    </rPh>
    <rPh sb="8" eb="10">
      <t>キカン</t>
    </rPh>
    <rPh sb="10" eb="12">
      <t>ショクイン</t>
    </rPh>
    <phoneticPr fontId="34"/>
  </si>
  <si>
    <t>（１６）本邦企業が海外に設立した現地法人　</t>
    <rPh sb="4" eb="6">
      <t>ホンポウ</t>
    </rPh>
    <rPh sb="6" eb="8">
      <t>キギョウ</t>
    </rPh>
    <rPh sb="9" eb="11">
      <t>カイガイ</t>
    </rPh>
    <rPh sb="12" eb="14">
      <t>セツリツ</t>
    </rPh>
    <rPh sb="16" eb="18">
      <t>ゲンチ</t>
    </rPh>
    <rPh sb="18" eb="20">
      <t>ホウジン</t>
    </rPh>
    <phoneticPr fontId="34"/>
  </si>
  <si>
    <t xml:space="preserve">　（ａ）本邦企業が１００％出資した現地法人の「本店」 </t>
    <phoneticPr fontId="34"/>
  </si>
  <si>
    <t xml:space="preserve">　（ｂ）同現地法人の「支店、駐在員事務所、出張所」 </t>
    <phoneticPr fontId="34"/>
  </si>
  <si>
    <t>（１２）（「長期滞在者職業別」欄）その他</t>
    <rPh sb="6" eb="8">
      <t>チョウキ</t>
    </rPh>
    <rPh sb="8" eb="10">
      <t>タイザイ</t>
    </rPh>
    <rPh sb="10" eb="11">
      <t>モノ</t>
    </rPh>
    <rPh sb="11" eb="14">
      <t>ショクギョウベツ</t>
    </rPh>
    <rPh sb="15" eb="16">
      <t>ラン</t>
    </rPh>
    <rPh sb="19" eb="20">
      <t>タ</t>
    </rPh>
    <phoneticPr fontId="34"/>
  </si>
  <si>
    <t>２．１全般</t>
    <phoneticPr fontId="39"/>
  </si>
  <si>
    <t>H17</t>
  </si>
  <si>
    <t>H18</t>
  </si>
  <si>
    <t>H19</t>
  </si>
  <si>
    <t>H20</t>
  </si>
  <si>
    <t>H21</t>
  </si>
  <si>
    <t>H22</t>
  </si>
  <si>
    <t>H23</t>
  </si>
  <si>
    <t>カナダ</t>
  </si>
  <si>
    <t>中国</t>
    <phoneticPr fontId="34"/>
  </si>
  <si>
    <t>米国</t>
    <rPh sb="0" eb="1">
      <t>ベイ</t>
    </rPh>
    <phoneticPr fontId="34"/>
  </si>
  <si>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</si>
  <si>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</si>
  <si>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</si>
  <si>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</si>
  <si>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</si>
  <si>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</si>
  <si>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</si>
  <si>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</si>
  <si>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</si>
  <si>
    <t xml:space="preserve">平成19年 </t>
  </si>
  <si>
    <t xml:space="preserve">平成20年 </t>
  </si>
  <si>
    <t xml:space="preserve">平成21年 </t>
  </si>
  <si>
    <t xml:space="preserve">平成24年 </t>
    <phoneticPr fontId="20"/>
  </si>
  <si>
    <t xml:space="preserve">平成23年 </t>
    <phoneticPr fontId="20"/>
  </si>
  <si>
    <t xml:space="preserve">平成22年 </t>
    <phoneticPr fontId="20"/>
  </si>
  <si>
    <t>平成25年</t>
    <phoneticPr fontId="20"/>
  </si>
  <si>
    <t xml:space="preserve">平成元年 </t>
    <rPh sb="2" eb="3">
      <t>ガン</t>
    </rPh>
    <phoneticPr fontId="20"/>
  </si>
  <si>
    <t>地 域</t>
  </si>
  <si>
    <t>平成１６年</t>
    <rPh sb="0" eb="2">
      <t>ヘイセイ</t>
    </rPh>
    <phoneticPr fontId="39"/>
  </si>
  <si>
    <t>全体比</t>
    <phoneticPr fontId="39"/>
  </si>
  <si>
    <t>前年比</t>
    <phoneticPr fontId="39"/>
  </si>
  <si>
    <t xml:space="preserve"> １７年</t>
    <phoneticPr fontId="39"/>
  </si>
  <si>
    <t xml:space="preserve"> １８年</t>
    <phoneticPr fontId="39"/>
  </si>
  <si>
    <t xml:space="preserve"> １９年</t>
    <phoneticPr fontId="39"/>
  </si>
  <si>
    <t xml:space="preserve"> ２０年</t>
    <phoneticPr fontId="39"/>
  </si>
  <si>
    <t xml:space="preserve"> ２１年</t>
    <phoneticPr fontId="39"/>
  </si>
  <si>
    <t xml:space="preserve"> ２２年</t>
    <phoneticPr fontId="39"/>
  </si>
  <si>
    <t>２３年</t>
    <phoneticPr fontId="39"/>
  </si>
  <si>
    <t>前年比</t>
    <phoneticPr fontId="39"/>
  </si>
  <si>
    <t>男</t>
  </si>
  <si>
    <t>女</t>
  </si>
  <si>
    <t>地域</t>
    <rPh sb="0" eb="2">
      <t>チイキ</t>
    </rPh>
    <phoneticPr fontId="39"/>
  </si>
  <si>
    <t>男</t>
    <rPh sb="0" eb="1">
      <t>オトコ</t>
    </rPh>
    <phoneticPr fontId="39"/>
  </si>
  <si>
    <t>女</t>
    <rPh sb="0" eb="1">
      <t>オンナ</t>
    </rPh>
    <phoneticPr fontId="39"/>
  </si>
  <si>
    <t>年</t>
    <rPh sb="0" eb="1">
      <t>ネン</t>
    </rPh>
    <phoneticPr fontId="39"/>
  </si>
  <si>
    <t>平成２３年</t>
    <rPh sb="0" eb="2">
      <t>ヘイセイ</t>
    </rPh>
    <rPh sb="4" eb="5">
      <t>ネン</t>
    </rPh>
    <phoneticPr fontId="39"/>
  </si>
  <si>
    <t>平成２２年</t>
    <rPh sb="0" eb="2">
      <t>ヘイセイ</t>
    </rPh>
    <rPh sb="4" eb="5">
      <t>ネン</t>
    </rPh>
    <phoneticPr fontId="39"/>
  </si>
  <si>
    <t>平成２１年</t>
    <rPh sb="0" eb="2">
      <t>ヘイセイ</t>
    </rPh>
    <rPh sb="4" eb="5">
      <t>ネン</t>
    </rPh>
    <phoneticPr fontId="39"/>
  </si>
  <si>
    <t>平成２０年</t>
    <rPh sb="0" eb="2">
      <t>ヘイセイ</t>
    </rPh>
    <rPh sb="4" eb="5">
      <t>ネン</t>
    </rPh>
    <phoneticPr fontId="39"/>
  </si>
  <si>
    <t>平成１９年</t>
    <rPh sb="0" eb="2">
      <t>ヘイセイ</t>
    </rPh>
    <rPh sb="4" eb="5">
      <t>ネン</t>
    </rPh>
    <phoneticPr fontId="39"/>
  </si>
  <si>
    <t>平成１８年</t>
    <rPh sb="0" eb="2">
      <t>ヘイセイ</t>
    </rPh>
    <rPh sb="4" eb="5">
      <t>ネン</t>
    </rPh>
    <phoneticPr fontId="39"/>
  </si>
  <si>
    <t>平成１７年</t>
    <rPh sb="0" eb="2">
      <t>ヘイセイ</t>
    </rPh>
    <rPh sb="4" eb="5">
      <t>ネン</t>
    </rPh>
    <phoneticPr fontId="39"/>
  </si>
  <si>
    <t>２４年</t>
    <phoneticPr fontId="39"/>
  </si>
  <si>
    <t>２５年</t>
    <phoneticPr fontId="39"/>
  </si>
  <si>
    <t>全体比</t>
    <rPh sb="0" eb="2">
      <t>ゼンタイ</t>
    </rPh>
    <rPh sb="2" eb="3">
      <t>ヒ</t>
    </rPh>
    <phoneticPr fontId="34"/>
  </si>
  <si>
    <t>男女比率推移</t>
    <rPh sb="0" eb="2">
      <t>ダンジョ</t>
    </rPh>
    <rPh sb="2" eb="4">
      <t>ヒリツ</t>
    </rPh>
    <rPh sb="4" eb="6">
      <t>スイイ</t>
    </rPh>
    <phoneticPr fontId="39"/>
  </si>
  <si>
    <t>平成２４年</t>
    <rPh sb="0" eb="2">
      <t>ヘイセイ</t>
    </rPh>
    <rPh sb="4" eb="5">
      <t>ネン</t>
    </rPh>
    <phoneticPr fontId="39"/>
  </si>
  <si>
    <t>平成２５年</t>
    <rPh sb="0" eb="2">
      <t>ヘイセイ</t>
    </rPh>
    <rPh sb="4" eb="5">
      <t>ネン</t>
    </rPh>
    <phoneticPr fontId="39"/>
  </si>
  <si>
    <t>北米</t>
    <phoneticPr fontId="39"/>
  </si>
  <si>
    <t>全世界</t>
    <phoneticPr fontId="39"/>
  </si>
  <si>
    <t>アジア</t>
    <phoneticPr fontId="39"/>
  </si>
  <si>
    <t>大洋州</t>
    <phoneticPr fontId="39"/>
  </si>
  <si>
    <t>中米</t>
    <phoneticPr fontId="39"/>
  </si>
  <si>
    <t>南米</t>
    <phoneticPr fontId="39"/>
  </si>
  <si>
    <t>西欧</t>
    <phoneticPr fontId="39"/>
  </si>
  <si>
    <t>アフリカ</t>
    <phoneticPr fontId="39"/>
  </si>
  <si>
    <t>中東</t>
    <phoneticPr fontId="39"/>
  </si>
  <si>
    <t>全体比</t>
    <phoneticPr fontId="39"/>
  </si>
  <si>
    <t>中米</t>
    <phoneticPr fontId="39"/>
  </si>
  <si>
    <t>南極</t>
    <phoneticPr fontId="39"/>
  </si>
  <si>
    <t>永住者地域別比率の推移</t>
    <rPh sb="3" eb="6">
      <t>チイキベツ</t>
    </rPh>
    <rPh sb="6" eb="8">
      <t>ヒリツ</t>
    </rPh>
    <rPh sb="9" eb="11">
      <t>スイイ</t>
    </rPh>
    <phoneticPr fontId="34"/>
  </si>
  <si>
    <t>-</t>
  </si>
  <si>
    <t>長期滞在者地域別比率の推移</t>
    <rPh sb="0" eb="2">
      <t>チョウキ</t>
    </rPh>
    <rPh sb="2" eb="4">
      <t>タイザイ</t>
    </rPh>
    <rPh sb="4" eb="5">
      <t>モノ</t>
    </rPh>
    <rPh sb="5" eb="8">
      <t>チイキベツ</t>
    </rPh>
    <rPh sb="8" eb="10">
      <t>ヒリツ</t>
    </rPh>
    <rPh sb="11" eb="13">
      <t>スイイ</t>
    </rPh>
    <phoneticPr fontId="34"/>
  </si>
  <si>
    <t>大洋州</t>
    <phoneticPr fontId="39"/>
  </si>
  <si>
    <t>中米</t>
    <phoneticPr fontId="39"/>
  </si>
  <si>
    <t>全世界</t>
    <phoneticPr fontId="39"/>
  </si>
  <si>
    <t>アジア</t>
    <phoneticPr fontId="39"/>
  </si>
  <si>
    <t>南極</t>
    <phoneticPr fontId="34"/>
  </si>
  <si>
    <t>アフリカ</t>
    <phoneticPr fontId="34"/>
  </si>
  <si>
    <t>中東</t>
    <phoneticPr fontId="34"/>
  </si>
  <si>
    <t xml:space="preserve">アジア         </t>
    <phoneticPr fontId="39"/>
  </si>
  <si>
    <t>南極</t>
    <phoneticPr fontId="34"/>
  </si>
  <si>
    <t>中東</t>
    <phoneticPr fontId="34"/>
  </si>
  <si>
    <t>西欧</t>
    <phoneticPr fontId="34"/>
  </si>
  <si>
    <t>中米</t>
    <phoneticPr fontId="34"/>
  </si>
  <si>
    <t>北米</t>
    <phoneticPr fontId="34"/>
  </si>
  <si>
    <t>大洋州</t>
    <phoneticPr fontId="34"/>
  </si>
  <si>
    <t>アフリカ</t>
    <phoneticPr fontId="34"/>
  </si>
  <si>
    <t>南米</t>
    <phoneticPr fontId="34"/>
  </si>
  <si>
    <r>
      <rPr>
        <sz val="8"/>
        <rFont val="ＭＳ Ｐ明朝"/>
        <family val="1"/>
        <charset val="128"/>
      </rPr>
      <t>長期滞在者</t>
    </r>
    <r>
      <rPr>
        <sz val="8"/>
        <rFont val="Times New Roman"/>
        <family val="1"/>
      </rPr>
      <t xml:space="preserve"> </t>
    </r>
    <rPh sb="2" eb="4">
      <t>タイザイ</t>
    </rPh>
    <rPh sb="4" eb="5">
      <t>シャ</t>
    </rPh>
    <phoneticPr fontId="20"/>
  </si>
  <si>
    <t>マレーシア</t>
  </si>
  <si>
    <t>台湾</t>
  </si>
  <si>
    <t>ニュージーランド</t>
  </si>
  <si>
    <t>インド</t>
  </si>
  <si>
    <t>スペイン</t>
  </si>
  <si>
    <t>アラブ首長国連邦</t>
  </si>
  <si>
    <t>アイルランド</t>
  </si>
  <si>
    <t>ハンガリー</t>
  </si>
  <si>
    <t>米国</t>
  </si>
  <si>
    <t xml:space="preserve">米国 </t>
  </si>
  <si>
    <t>中国</t>
  </si>
  <si>
    <t xml:space="preserve">中国 </t>
  </si>
  <si>
    <t>オーストラリア</t>
  </si>
  <si>
    <t>タイ</t>
  </si>
  <si>
    <t>ドイツ</t>
  </si>
  <si>
    <t>韓国</t>
  </si>
  <si>
    <t xml:space="preserve">韓国 </t>
  </si>
  <si>
    <t>フランス</t>
  </si>
  <si>
    <t>シンガポール</t>
  </si>
  <si>
    <t>フィリピン</t>
  </si>
  <si>
    <t>インドネシア</t>
  </si>
  <si>
    <t>イタリア</t>
  </si>
  <si>
    <t>ベトナム</t>
  </si>
  <si>
    <t xml:space="preserve">アルゼンチン </t>
  </si>
  <si>
    <t>アルゼンチン</t>
  </si>
  <si>
    <t>スイス</t>
  </si>
  <si>
    <t>メキシコ</t>
  </si>
  <si>
    <t xml:space="preserve">メキシコ </t>
  </si>
  <si>
    <t xml:space="preserve">オランダ </t>
  </si>
  <si>
    <t>オランダ</t>
  </si>
  <si>
    <t xml:space="preserve">ベルギー </t>
  </si>
  <si>
    <t>ベルギー</t>
  </si>
  <si>
    <t>順 
位</t>
    <phoneticPr fontId="34"/>
  </si>
  <si>
    <t>グアム（ハガッニャ総）</t>
  </si>
  <si>
    <t>ペルー</t>
  </si>
  <si>
    <t>パラグアイ</t>
  </si>
  <si>
    <t xml:space="preserve">スウェーデン </t>
  </si>
  <si>
    <t>スウェーデン</t>
  </si>
  <si>
    <t>オーストリア</t>
  </si>
  <si>
    <t>ボリビア</t>
  </si>
  <si>
    <t>ロシア</t>
  </si>
  <si>
    <t>トルコ</t>
  </si>
  <si>
    <t>カンボジア</t>
  </si>
  <si>
    <t xml:space="preserve">カンボジア </t>
  </si>
  <si>
    <t xml:space="preserve">チェコ </t>
  </si>
  <si>
    <t>チェコ</t>
  </si>
  <si>
    <t xml:space="preserve">フィンランド </t>
  </si>
  <si>
    <t>フィンランド</t>
  </si>
  <si>
    <t xml:space="preserve">南アフリカ </t>
  </si>
  <si>
    <t>南アフリカ</t>
  </si>
  <si>
    <t>チリ</t>
  </si>
  <si>
    <t xml:space="preserve">チリ </t>
  </si>
  <si>
    <t xml:space="preserve">デンマーク </t>
  </si>
  <si>
    <t>デンマーク</t>
  </si>
  <si>
    <t xml:space="preserve">コロンビア </t>
  </si>
  <si>
    <t>コロンビア</t>
  </si>
  <si>
    <t>ポーランド</t>
  </si>
  <si>
    <t xml:space="preserve">ポーランド </t>
  </si>
  <si>
    <t xml:space="preserve">カタール </t>
  </si>
  <si>
    <t>カタール</t>
  </si>
  <si>
    <t>ネパール</t>
  </si>
  <si>
    <t>スリランカ</t>
  </si>
  <si>
    <t xml:space="preserve">エジプト </t>
  </si>
  <si>
    <t>エジプト</t>
  </si>
  <si>
    <t>ノルウェー</t>
  </si>
  <si>
    <t>パキスタン</t>
  </si>
  <si>
    <t>長期滞在者数</t>
  </si>
  <si>
    <t>２．７．３  国（地域）別長期滞在者数上位５０位推移</t>
    <rPh sb="13" eb="15">
      <t>チョウキ</t>
    </rPh>
    <rPh sb="15" eb="17">
      <t>タイザイ</t>
    </rPh>
    <rPh sb="17" eb="18">
      <t>モノ</t>
    </rPh>
    <phoneticPr fontId="34"/>
  </si>
  <si>
    <t>英国</t>
  </si>
  <si>
    <t xml:space="preserve">ネパール </t>
  </si>
  <si>
    <t>ミャンマー</t>
  </si>
  <si>
    <t xml:space="preserve">ミャンマー </t>
  </si>
  <si>
    <t>バングラデシュ</t>
  </si>
  <si>
    <t xml:space="preserve">バングラデシュ </t>
  </si>
  <si>
    <t>サウジアラビア</t>
  </si>
  <si>
    <t>ケニア</t>
  </si>
  <si>
    <t>ラオス</t>
  </si>
  <si>
    <t xml:space="preserve">ラオス </t>
  </si>
  <si>
    <t xml:space="preserve">在留邦人数 </t>
    <rPh sb="0" eb="2">
      <t>ザイリュウ</t>
    </rPh>
    <phoneticPr fontId="34"/>
  </si>
  <si>
    <t>２．７．２  国（地域）別永住者数上位５０位推移</t>
    <rPh sb="13" eb="15">
      <t>エイジュウ</t>
    </rPh>
    <rPh sb="15" eb="16">
      <t>シャ</t>
    </rPh>
    <rPh sb="16" eb="17">
      <t>チョウジャ</t>
    </rPh>
    <phoneticPr fontId="34"/>
  </si>
  <si>
    <t>ドミニカ</t>
  </si>
  <si>
    <t>ギリシャ</t>
  </si>
  <si>
    <t>イラン</t>
  </si>
  <si>
    <t>北マリアナ諸島（サイパン）</t>
  </si>
  <si>
    <t>ポルトガル</t>
  </si>
  <si>
    <t>ウルグアイ</t>
  </si>
  <si>
    <t>ベネズエラ</t>
  </si>
  <si>
    <t>ルーマニア</t>
  </si>
  <si>
    <t>中国</t>
    <rPh sb="1" eb="2">
      <t>クニ</t>
    </rPh>
    <phoneticPr fontId="0"/>
  </si>
  <si>
    <t>米国</t>
    <rPh sb="0" eb="1">
      <t>ベイ</t>
    </rPh>
    <rPh sb="1" eb="2">
      <t>クニ</t>
    </rPh>
    <phoneticPr fontId="0"/>
  </si>
  <si>
    <t>英国</t>
    <rPh sb="1" eb="2">
      <t>クニ</t>
    </rPh>
    <phoneticPr fontId="0"/>
  </si>
  <si>
    <t>韓国</t>
    <rPh sb="1" eb="2">
      <t>クニ</t>
    </rPh>
    <phoneticPr fontId="0"/>
  </si>
  <si>
    <t>アラブ首長国連邦</t>
    <rPh sb="3" eb="5">
      <t>シュチョウ</t>
    </rPh>
    <rPh sb="5" eb="6">
      <t>コク</t>
    </rPh>
    <rPh sb="6" eb="8">
      <t>レンポウ</t>
    </rPh>
    <phoneticPr fontId="0"/>
  </si>
  <si>
    <t>モンゴル</t>
  </si>
  <si>
    <t>+</t>
  </si>
  <si>
    <t>ロサンゼルス総</t>
  </si>
  <si>
    <t>ニューヨーク総</t>
  </si>
  <si>
    <t>英国大</t>
  </si>
  <si>
    <t>サンフランシスコ総</t>
  </si>
  <si>
    <t>上海総</t>
  </si>
  <si>
    <t>バンクーバー総</t>
  </si>
  <si>
    <t>サンパウロ総</t>
  </si>
  <si>
    <t>シドニー総</t>
  </si>
  <si>
    <t>韓国大</t>
  </si>
  <si>
    <t>シカゴ総</t>
  </si>
  <si>
    <t>タイ大</t>
  </si>
  <si>
    <t>フランス大</t>
  </si>
  <si>
    <t>アトランタ総</t>
  </si>
  <si>
    <t>ホノルル総</t>
  </si>
  <si>
    <t>デトロイト総</t>
  </si>
  <si>
    <t>ブリスベン総</t>
  </si>
  <si>
    <t>メルボルン総</t>
  </si>
  <si>
    <t>香港総</t>
  </si>
  <si>
    <t>ボストン総</t>
  </si>
  <si>
    <t>トロント総</t>
  </si>
  <si>
    <t>シアトル総</t>
  </si>
  <si>
    <t>デュッセルドルフ総</t>
  </si>
  <si>
    <t>マレーシア大</t>
  </si>
  <si>
    <t>ミュンヘン総</t>
  </si>
  <si>
    <t>交流協会台北事務所</t>
  </si>
  <si>
    <t>中国大</t>
  </si>
  <si>
    <t>マイアミ総</t>
  </si>
  <si>
    <t>ナッシュビル総</t>
  </si>
  <si>
    <t>オークランド総</t>
  </si>
  <si>
    <t>パース総</t>
  </si>
  <si>
    <t>カルガリー総</t>
  </si>
  <si>
    <t>デンバー総</t>
  </si>
  <si>
    <t>ミラノ総</t>
  </si>
  <si>
    <t>ヒューストン総</t>
  </si>
  <si>
    <t>スイス大</t>
  </si>
  <si>
    <t>ポートランド駐</t>
  </si>
  <si>
    <t>フィリピン大</t>
  </si>
  <si>
    <t>イタリア大</t>
  </si>
  <si>
    <t>釜山総</t>
  </si>
  <si>
    <t>広州総</t>
  </si>
  <si>
    <t>インドネシア大</t>
  </si>
  <si>
    <t>フランクフルト総</t>
  </si>
  <si>
    <t>モントリオール総</t>
  </si>
  <si>
    <t>ハンブルク駐</t>
  </si>
  <si>
    <t>ハガッニャ総</t>
  </si>
  <si>
    <t>スペイン大</t>
  </si>
  <si>
    <t>ドイツ大</t>
  </si>
  <si>
    <t>ニュージーランド大</t>
  </si>
  <si>
    <t>ケアンズ駐</t>
  </si>
  <si>
    <t>クリチバ総</t>
  </si>
  <si>
    <t>リヨン駐</t>
  </si>
  <si>
    <t>ホーチミン総</t>
  </si>
  <si>
    <t>マルセイユ総</t>
  </si>
  <si>
    <t>クライストチャーチ駐</t>
  </si>
  <si>
    <t>ジュネーブ駐</t>
  </si>
  <si>
    <t>バルセロナ総</t>
  </si>
  <si>
    <t>大連駐</t>
  </si>
  <si>
    <t>インド大</t>
  </si>
  <si>
    <t>ベトナム大</t>
  </si>
  <si>
    <t>デンパサール総</t>
  </si>
  <si>
    <t>ペナン総</t>
  </si>
  <si>
    <t>チェンマイ総</t>
  </si>
  <si>
    <t>サンタクルス駐</t>
  </si>
  <si>
    <t>ドバイ総</t>
  </si>
  <si>
    <t>エディンバラ総</t>
  </si>
  <si>
    <t>カナダ大</t>
  </si>
  <si>
    <t>リオデジャネイロ総</t>
  </si>
  <si>
    <t>エンカルナシオン駐</t>
  </si>
  <si>
    <t>パラグアイ大</t>
  </si>
  <si>
    <t>交流協会高雄事務所</t>
  </si>
  <si>
    <t>セブ駐</t>
  </si>
  <si>
    <t>ロシア大</t>
  </si>
  <si>
    <t>イスタンブール総</t>
  </si>
  <si>
    <t>青島総</t>
  </si>
  <si>
    <t>オーストラリア大</t>
  </si>
  <si>
    <t>レシフェ駐</t>
  </si>
  <si>
    <t>瀋陽総</t>
  </si>
  <si>
    <t>ストラスブール総</t>
  </si>
  <si>
    <t>イスラエル大</t>
  </si>
  <si>
    <t>マナウス総</t>
  </si>
  <si>
    <t>ブラジル大</t>
  </si>
  <si>
    <t>ダバオ駐</t>
  </si>
  <si>
    <t>ポルトアレグレ駐</t>
  </si>
  <si>
    <t>アラブ首長国連邦大</t>
  </si>
  <si>
    <t>ムンバイ総</t>
  </si>
  <si>
    <t>ケニア大</t>
  </si>
  <si>
    <t>バンガロール駐</t>
  </si>
  <si>
    <t>アンカレジ駐</t>
  </si>
  <si>
    <t>パキスタン大</t>
  </si>
  <si>
    <t>ジョホールバル駐</t>
  </si>
  <si>
    <t>チェンナイ総</t>
  </si>
  <si>
    <t>コタキナバル駐</t>
  </si>
  <si>
    <t>トルコ大</t>
  </si>
  <si>
    <t>重慶総</t>
  </si>
  <si>
    <t>スラバヤ総</t>
  </si>
  <si>
    <t>モロッコ大</t>
  </si>
  <si>
    <t>ガーナ大</t>
  </si>
  <si>
    <t>サンクトペテルブルク総</t>
  </si>
  <si>
    <t>済州総</t>
  </si>
  <si>
    <t>カラチ総</t>
  </si>
  <si>
    <t>ボリビア大</t>
  </si>
  <si>
    <t>セネガル大</t>
  </si>
  <si>
    <t>サウジアラビア大</t>
  </si>
  <si>
    <t>ケープタウン駐</t>
  </si>
  <si>
    <t>ウクライナ大</t>
  </si>
  <si>
    <t>ジッダ総</t>
  </si>
  <si>
    <t>ラスパルマス駐</t>
  </si>
  <si>
    <t>コルカタ総</t>
  </si>
  <si>
    <t>セルビア大</t>
  </si>
  <si>
    <t>マカッサル駐</t>
  </si>
  <si>
    <t>メダン総</t>
  </si>
  <si>
    <t>マダガスカル大</t>
  </si>
  <si>
    <t>ウラジオストク総</t>
  </si>
  <si>
    <t>カメルーン大</t>
  </si>
  <si>
    <t>ガボン大</t>
  </si>
  <si>
    <t>ハバロフスク総</t>
  </si>
  <si>
    <t>コートジボワール大</t>
  </si>
  <si>
    <t>コンゴ民主共和国大</t>
  </si>
  <si>
    <t>アルマティ駐</t>
  </si>
  <si>
    <t>ユジノサハリンスク総</t>
  </si>
  <si>
    <t>カザフスタン大</t>
  </si>
  <si>
    <t>（注２）在留邦人数が同数の場合は、原則として５０音順で順位付けをしています。</t>
    <rPh sb="1" eb="2">
      <t>チュウ</t>
    </rPh>
    <rPh sb="4" eb="6">
      <t>ザイリュウ</t>
    </rPh>
    <rPh sb="6" eb="8">
      <t>ホウジン</t>
    </rPh>
    <rPh sb="8" eb="9">
      <t>カズ</t>
    </rPh>
    <rPh sb="10" eb="12">
      <t>ドウスウ</t>
    </rPh>
    <rPh sb="13" eb="15">
      <t>バアイ</t>
    </rPh>
    <rPh sb="17" eb="19">
      <t>ゲンソク</t>
    </rPh>
    <rPh sb="24" eb="25">
      <t>オン</t>
    </rPh>
    <rPh sb="25" eb="26">
      <t>ジュン</t>
    </rPh>
    <rPh sb="27" eb="29">
      <t>ジュンイ</t>
    </rPh>
    <rPh sb="29" eb="30">
      <t>ヅ</t>
    </rPh>
    <phoneticPr fontId="34"/>
  </si>
  <si>
    <t>米国</t>
    <rPh sb="0" eb="1">
      <t>ベイ</t>
    </rPh>
    <phoneticPr fontId="14"/>
  </si>
  <si>
    <t>イスラエル及びガザ地区等</t>
  </si>
  <si>
    <t>シンガポール大</t>
  </si>
  <si>
    <t>オランダ大</t>
  </si>
  <si>
    <t>モンゴル大</t>
  </si>
  <si>
    <t>南アフリカ大</t>
  </si>
  <si>
    <t>バングラデシュ大</t>
  </si>
  <si>
    <t>ミャンマー大</t>
  </si>
  <si>
    <t>ラオス大</t>
  </si>
  <si>
    <t>スリランカ大</t>
  </si>
  <si>
    <t>デンマーク大</t>
  </si>
  <si>
    <t>米国大</t>
    <rPh sb="0" eb="1">
      <t>ベイ</t>
    </rPh>
    <phoneticPr fontId="13"/>
  </si>
  <si>
    <t>ネパール大</t>
  </si>
  <si>
    <t>サイパン駐</t>
    <rPh sb="4" eb="5">
      <t>チュウ</t>
    </rPh>
    <phoneticPr fontId="13"/>
  </si>
  <si>
    <t>フィジー大</t>
  </si>
  <si>
    <t>ジャマイカ大</t>
  </si>
  <si>
    <t>ギリシャ大</t>
  </si>
  <si>
    <t>トリニダード・トバゴ大</t>
  </si>
  <si>
    <t>ブルネイ大</t>
  </si>
  <si>
    <t>東ティモール大</t>
  </si>
  <si>
    <t>メキシコ大</t>
    <rPh sb="4" eb="5">
      <t>タイ</t>
    </rPh>
    <phoneticPr fontId="37"/>
  </si>
  <si>
    <t>ポーランド大</t>
    <rPh sb="5" eb="6">
      <t>タイ</t>
    </rPh>
    <phoneticPr fontId="37"/>
  </si>
  <si>
    <t>ベルギー大</t>
    <rPh sb="4" eb="5">
      <t>タイ</t>
    </rPh>
    <phoneticPr fontId="37"/>
  </si>
  <si>
    <t>チェコ大</t>
    <rPh sb="3" eb="4">
      <t>タイ</t>
    </rPh>
    <phoneticPr fontId="37"/>
  </si>
  <si>
    <t>カンボジア大</t>
    <rPh sb="5" eb="6">
      <t>タイ</t>
    </rPh>
    <phoneticPr fontId="37"/>
  </si>
  <si>
    <t>ハンガリー大</t>
    <rPh sb="5" eb="6">
      <t>タイ</t>
    </rPh>
    <phoneticPr fontId="37"/>
  </si>
  <si>
    <t>スウェーデン大</t>
    <rPh sb="6" eb="7">
      <t>タイ</t>
    </rPh>
    <phoneticPr fontId="37"/>
  </si>
  <si>
    <t>オーストリア大</t>
  </si>
  <si>
    <t>ルーマニア大</t>
    <rPh sb="5" eb="6">
      <t>タイ</t>
    </rPh>
    <phoneticPr fontId="37"/>
  </si>
  <si>
    <t>フィンランド大</t>
    <rPh sb="6" eb="7">
      <t>タイ</t>
    </rPh>
    <phoneticPr fontId="37"/>
  </si>
  <si>
    <t>チリ大</t>
    <rPh sb="2" eb="3">
      <t>タイ</t>
    </rPh>
    <phoneticPr fontId="37"/>
  </si>
  <si>
    <t>ベネズエラ大</t>
    <rPh sb="5" eb="6">
      <t>タイ</t>
    </rPh>
    <phoneticPr fontId="37"/>
  </si>
  <si>
    <t>コロンビア大</t>
    <rPh sb="5" eb="6">
      <t>タイ</t>
    </rPh>
    <phoneticPr fontId="37"/>
  </si>
  <si>
    <t>ポルトガル大</t>
    <rPh sb="5" eb="6">
      <t>タイ</t>
    </rPh>
    <phoneticPr fontId="37"/>
  </si>
  <si>
    <t>アイルランド大</t>
    <rPh sb="6" eb="7">
      <t>タイ</t>
    </rPh>
    <phoneticPr fontId="37"/>
  </si>
  <si>
    <t>アルゼンチン大</t>
    <rPh sb="6" eb="7">
      <t>タイ</t>
    </rPh>
    <phoneticPr fontId="37"/>
  </si>
  <si>
    <t>パラオ大</t>
    <rPh sb="3" eb="4">
      <t>タイ</t>
    </rPh>
    <phoneticPr fontId="37"/>
  </si>
  <si>
    <t>エジプト大</t>
    <rPh sb="4" eb="5">
      <t>タイ</t>
    </rPh>
    <phoneticPr fontId="37"/>
  </si>
  <si>
    <t>カタール大</t>
    <rPh sb="4" eb="5">
      <t>タイ</t>
    </rPh>
    <phoneticPr fontId="37"/>
  </si>
  <si>
    <t>パナマ大</t>
    <rPh sb="3" eb="4">
      <t>タイ</t>
    </rPh>
    <phoneticPr fontId="37"/>
  </si>
  <si>
    <t>スロバキア大</t>
    <rPh sb="5" eb="6">
      <t>タイ</t>
    </rPh>
    <phoneticPr fontId="37"/>
  </si>
  <si>
    <t>ノルウェー大</t>
    <rPh sb="5" eb="6">
      <t>タイ</t>
    </rPh>
    <phoneticPr fontId="37"/>
  </si>
  <si>
    <t>ベレン総</t>
    <rPh sb="3" eb="4">
      <t>ソウ</t>
    </rPh>
    <phoneticPr fontId="37"/>
  </si>
  <si>
    <t>ペルー大</t>
    <rPh sb="3" eb="4">
      <t>タイ</t>
    </rPh>
    <phoneticPr fontId="37"/>
  </si>
  <si>
    <t>コスタリカ大</t>
    <rPh sb="5" eb="6">
      <t>タイ</t>
    </rPh>
    <phoneticPr fontId="37"/>
  </si>
  <si>
    <t>イラン大</t>
    <rPh sb="3" eb="4">
      <t>タイ</t>
    </rPh>
    <phoneticPr fontId="37"/>
  </si>
  <si>
    <t>ブルガリア大</t>
    <rPh sb="5" eb="6">
      <t>タイ</t>
    </rPh>
    <phoneticPr fontId="37"/>
  </si>
  <si>
    <t>アルジェリア大</t>
    <rPh sb="6" eb="7">
      <t>タイ</t>
    </rPh>
    <phoneticPr fontId="37"/>
  </si>
  <si>
    <t>エストニア大</t>
    <rPh sb="5" eb="6">
      <t>タイ</t>
    </rPh>
    <phoneticPr fontId="37"/>
  </si>
  <si>
    <t>ルクセンブルク大</t>
    <rPh sb="7" eb="8">
      <t>タイ</t>
    </rPh>
    <phoneticPr fontId="37"/>
  </si>
  <si>
    <t>バーレーン大</t>
    <rPh sb="5" eb="6">
      <t>タイ</t>
    </rPh>
    <phoneticPr fontId="37"/>
  </si>
  <si>
    <t>エクアドル大</t>
    <rPh sb="5" eb="6">
      <t>タイ</t>
    </rPh>
    <phoneticPr fontId="37"/>
  </si>
  <si>
    <t>スロベニア大</t>
    <rPh sb="5" eb="6">
      <t>タイ</t>
    </rPh>
    <phoneticPr fontId="37"/>
  </si>
  <si>
    <t>ナイジェリア大</t>
    <rPh sb="6" eb="7">
      <t>タイ</t>
    </rPh>
    <phoneticPr fontId="37"/>
  </si>
  <si>
    <t>ヨルダン大</t>
    <rPh sb="4" eb="5">
      <t>タイ</t>
    </rPh>
    <phoneticPr fontId="37"/>
  </si>
  <si>
    <t>グアテマラ大</t>
    <rPh sb="5" eb="6">
      <t>タイ</t>
    </rPh>
    <phoneticPr fontId="37"/>
  </si>
  <si>
    <t>クウェート大</t>
    <rPh sb="5" eb="6">
      <t>タイ</t>
    </rPh>
    <phoneticPr fontId="37"/>
  </si>
  <si>
    <t>ウズベキスタン大</t>
    <rPh sb="7" eb="8">
      <t>タイ</t>
    </rPh>
    <phoneticPr fontId="37"/>
  </si>
  <si>
    <t>ウルグアイ大</t>
    <rPh sb="5" eb="6">
      <t>タイ</t>
    </rPh>
    <phoneticPr fontId="37"/>
  </si>
  <si>
    <t>クロアチア大</t>
    <rPh sb="5" eb="6">
      <t>タイ</t>
    </rPh>
    <phoneticPr fontId="37"/>
  </si>
  <si>
    <t>ザンビア大</t>
    <rPh sb="4" eb="5">
      <t>タイ</t>
    </rPh>
    <phoneticPr fontId="37"/>
  </si>
  <si>
    <t>キューバ大</t>
    <rPh sb="4" eb="5">
      <t>タイ</t>
    </rPh>
    <phoneticPr fontId="37"/>
  </si>
  <si>
    <t>オマーン大</t>
    <rPh sb="4" eb="5">
      <t>タイ</t>
    </rPh>
    <phoneticPr fontId="37"/>
  </si>
  <si>
    <t>パプアニューギニア大</t>
    <rPh sb="9" eb="10">
      <t>タイ</t>
    </rPh>
    <phoneticPr fontId="37"/>
  </si>
  <si>
    <t>タンザニア大</t>
    <rPh sb="5" eb="6">
      <t>タイ</t>
    </rPh>
    <phoneticPr fontId="37"/>
  </si>
  <si>
    <t>チュニジア大</t>
    <rPh sb="5" eb="6">
      <t>タイ</t>
    </rPh>
    <phoneticPr fontId="37"/>
  </si>
  <si>
    <t>ミクロネシア大</t>
    <rPh sb="6" eb="7">
      <t>タイ</t>
    </rPh>
    <phoneticPr fontId="37"/>
  </si>
  <si>
    <t>ウガンダ大</t>
    <rPh sb="4" eb="5">
      <t>タイ</t>
    </rPh>
    <phoneticPr fontId="37"/>
  </si>
  <si>
    <t>ドミニカ共和国大</t>
    <rPh sb="7" eb="8">
      <t>タイ</t>
    </rPh>
    <phoneticPr fontId="37"/>
  </si>
  <si>
    <t>モザンビーク大</t>
    <rPh sb="6" eb="7">
      <t>タイ</t>
    </rPh>
    <phoneticPr fontId="37"/>
  </si>
  <si>
    <t>リトアニア大</t>
    <rPh sb="5" eb="6">
      <t>タイ</t>
    </rPh>
    <phoneticPr fontId="37"/>
  </si>
  <si>
    <t>アイスランド大</t>
    <rPh sb="6" eb="7">
      <t>タイ</t>
    </rPh>
    <phoneticPr fontId="37"/>
  </si>
  <si>
    <t>アンゴラ大</t>
    <rPh sb="4" eb="5">
      <t>タイ</t>
    </rPh>
    <phoneticPr fontId="37"/>
  </si>
  <si>
    <t>アゼルバイジャン大</t>
    <rPh sb="8" eb="9">
      <t>タイ</t>
    </rPh>
    <phoneticPr fontId="37"/>
  </si>
  <si>
    <t>エチオピア大</t>
    <rPh sb="5" eb="6">
      <t>タイ</t>
    </rPh>
    <phoneticPr fontId="37"/>
  </si>
  <si>
    <t>ボスニア・ヘルツェゴビナ大</t>
    <rPh sb="12" eb="13">
      <t>タイ</t>
    </rPh>
    <phoneticPr fontId="37"/>
  </si>
  <si>
    <t>リビア大</t>
    <rPh sb="3" eb="4">
      <t>タイ</t>
    </rPh>
    <phoneticPr fontId="37"/>
  </si>
  <si>
    <t>ベラルーシ大</t>
    <rPh sb="5" eb="6">
      <t>タイ</t>
    </rPh>
    <phoneticPr fontId="37"/>
  </si>
  <si>
    <t>レバノン大</t>
    <rPh sb="4" eb="5">
      <t>タイ</t>
    </rPh>
    <phoneticPr fontId="37"/>
  </si>
  <si>
    <t>キルギス大</t>
    <rPh sb="4" eb="5">
      <t>タイ</t>
    </rPh>
    <phoneticPr fontId="37"/>
  </si>
  <si>
    <t>グルジア大</t>
    <rPh sb="4" eb="5">
      <t>タイ</t>
    </rPh>
    <phoneticPr fontId="37"/>
  </si>
  <si>
    <t>ソロモン大</t>
    <rPh sb="4" eb="5">
      <t>タイ</t>
    </rPh>
    <phoneticPr fontId="37"/>
  </si>
  <si>
    <t>ボツワナ大</t>
    <rPh sb="4" eb="5">
      <t>タイ</t>
    </rPh>
    <phoneticPr fontId="37"/>
  </si>
  <si>
    <t>ラトビア大</t>
    <rPh sb="4" eb="5">
      <t>タイ</t>
    </rPh>
    <phoneticPr fontId="37"/>
  </si>
  <si>
    <t>トルクメニスタン大</t>
    <rPh sb="8" eb="9">
      <t>タイ</t>
    </rPh>
    <phoneticPr fontId="37"/>
  </si>
  <si>
    <t>マーシャル大</t>
    <rPh sb="5" eb="6">
      <t>タイ</t>
    </rPh>
    <phoneticPr fontId="37"/>
  </si>
  <si>
    <t>マラウィ大</t>
    <rPh sb="4" eb="5">
      <t>タイ</t>
    </rPh>
    <phoneticPr fontId="37"/>
  </si>
  <si>
    <t>エルサルバドル大</t>
    <rPh sb="7" eb="8">
      <t>タイ</t>
    </rPh>
    <phoneticPr fontId="37"/>
  </si>
  <si>
    <t>サモア大</t>
    <rPh sb="3" eb="4">
      <t>タイ</t>
    </rPh>
    <phoneticPr fontId="37"/>
  </si>
  <si>
    <t>ジンバブエ大</t>
    <rPh sb="5" eb="6">
      <t>タイ</t>
    </rPh>
    <phoneticPr fontId="37"/>
  </si>
  <si>
    <t>トンガ大</t>
    <rPh sb="3" eb="4">
      <t>タイ</t>
    </rPh>
    <phoneticPr fontId="37"/>
  </si>
  <si>
    <t>ニカラグア大</t>
    <rPh sb="5" eb="6">
      <t>タイ</t>
    </rPh>
    <phoneticPr fontId="37"/>
  </si>
  <si>
    <t>ルワンダ大</t>
    <rPh sb="4" eb="5">
      <t>タイ</t>
    </rPh>
    <phoneticPr fontId="37"/>
  </si>
  <si>
    <t>南スーダン大</t>
    <rPh sb="5" eb="6">
      <t>タイ</t>
    </rPh>
    <phoneticPr fontId="37"/>
  </si>
  <si>
    <t>ジブチ大</t>
    <rPh sb="3" eb="4">
      <t>タイ</t>
    </rPh>
    <phoneticPr fontId="37"/>
  </si>
  <si>
    <t>シリア大</t>
    <rPh sb="3" eb="4">
      <t>タイ</t>
    </rPh>
    <phoneticPr fontId="37"/>
  </si>
  <si>
    <t>ホンジュラス大</t>
    <rPh sb="6" eb="7">
      <t>タイ</t>
    </rPh>
    <phoneticPr fontId="37"/>
  </si>
  <si>
    <t>ギニア大</t>
    <rPh sb="3" eb="4">
      <t>タイ</t>
    </rPh>
    <phoneticPr fontId="37"/>
  </si>
  <si>
    <t>スーダン大</t>
    <rPh sb="4" eb="5">
      <t>タイ</t>
    </rPh>
    <phoneticPr fontId="37"/>
  </si>
  <si>
    <t>タジキスタン大</t>
    <rPh sb="6" eb="7">
      <t>タイ</t>
    </rPh>
    <phoneticPr fontId="37"/>
  </si>
  <si>
    <t>ブルキナファソ大</t>
    <rPh sb="7" eb="8">
      <t>タイ</t>
    </rPh>
    <phoneticPr fontId="37"/>
  </si>
  <si>
    <t>ベナン大</t>
    <rPh sb="3" eb="4">
      <t>タイ</t>
    </rPh>
    <phoneticPr fontId="37"/>
  </si>
  <si>
    <t>モーリタニア大</t>
    <rPh sb="6" eb="7">
      <t>タイ</t>
    </rPh>
    <phoneticPr fontId="37"/>
  </si>
  <si>
    <t>イエメン大</t>
    <rPh sb="4" eb="5">
      <t>タイ</t>
    </rPh>
    <phoneticPr fontId="37"/>
  </si>
  <si>
    <t>ハイチ大</t>
    <rPh sb="3" eb="4">
      <t>タイ</t>
    </rPh>
    <phoneticPr fontId="37"/>
  </si>
  <si>
    <t>バチカン大</t>
    <rPh sb="4" eb="5">
      <t>タイ</t>
    </rPh>
    <phoneticPr fontId="37"/>
  </si>
  <si>
    <t>マリ大</t>
    <rPh sb="2" eb="3">
      <t>タイ</t>
    </rPh>
    <phoneticPr fontId="37"/>
  </si>
  <si>
    <t>ポートランド総</t>
    <rPh sb="6" eb="7">
      <t>ソウ</t>
    </rPh>
    <phoneticPr fontId="34"/>
  </si>
  <si>
    <t>ハンブルク総</t>
    <rPh sb="5" eb="6">
      <t>ソウ</t>
    </rPh>
    <phoneticPr fontId="34"/>
  </si>
  <si>
    <t>民間企業</t>
    <rPh sb="0" eb="2">
      <t>ミンカン</t>
    </rPh>
    <rPh sb="2" eb="4">
      <t>キギョウ</t>
    </rPh>
    <phoneticPr fontId="39"/>
  </si>
  <si>
    <t>報道</t>
    <rPh sb="0" eb="2">
      <t>ホウドウ</t>
    </rPh>
    <phoneticPr fontId="39"/>
  </si>
  <si>
    <t>自由業</t>
    <rPh sb="0" eb="3">
      <t>ジユウギョウ</t>
    </rPh>
    <phoneticPr fontId="39"/>
  </si>
  <si>
    <t>留学・研究者</t>
    <rPh sb="0" eb="2">
      <t>リュウガク</t>
    </rPh>
    <rPh sb="3" eb="6">
      <t>ケンキュウシャ</t>
    </rPh>
    <phoneticPr fontId="39"/>
  </si>
  <si>
    <t>政府</t>
    <rPh sb="0" eb="2">
      <t>セイフ</t>
    </rPh>
    <phoneticPr fontId="39"/>
  </si>
  <si>
    <t>その他</t>
    <rPh sb="2" eb="3">
      <t>タ</t>
    </rPh>
    <phoneticPr fontId="39"/>
  </si>
  <si>
    <t>計</t>
    <rPh sb="0" eb="1">
      <t>ケイ</t>
    </rPh>
    <phoneticPr fontId="39"/>
  </si>
  <si>
    <t>地域</t>
  </si>
  <si>
    <t>アジア</t>
  </si>
  <si>
    <t>大洋州</t>
  </si>
  <si>
    <t>中南米</t>
  </si>
  <si>
    <t>欧州</t>
  </si>
  <si>
    <t>中東</t>
  </si>
  <si>
    <t>アフリカ</t>
  </si>
  <si>
    <t>全世界</t>
  </si>
  <si>
    <t>現地・国際校</t>
  </si>
  <si>
    <t>日本人学校</t>
  </si>
  <si>
    <t xml:space="preserve">総 計 </t>
    <phoneticPr fontId="34"/>
  </si>
  <si>
    <t>地域名</t>
    <rPh sb="0" eb="2">
      <t>チイキ</t>
    </rPh>
    <rPh sb="2" eb="3">
      <t>ナ</t>
    </rPh>
    <phoneticPr fontId="39"/>
  </si>
  <si>
    <t>全体合計</t>
    <rPh sb="0" eb="2">
      <t>ゼンタイ</t>
    </rPh>
    <rPh sb="2" eb="4">
      <t>ゴウケイ</t>
    </rPh>
    <phoneticPr fontId="39"/>
  </si>
  <si>
    <t>平成23年</t>
    <rPh sb="4" eb="5">
      <t>ネン</t>
    </rPh>
    <phoneticPr fontId="39"/>
  </si>
  <si>
    <t>18年</t>
  </si>
  <si>
    <t>19年</t>
  </si>
  <si>
    <t>20年</t>
  </si>
  <si>
    <t>21年</t>
  </si>
  <si>
    <t>22年</t>
  </si>
  <si>
    <t>23年</t>
  </si>
  <si>
    <t>２４年</t>
    <rPh sb="2" eb="3">
      <t>ネン</t>
    </rPh>
    <phoneticPr fontId="34"/>
  </si>
  <si>
    <t>２５年</t>
    <rPh sb="2" eb="3">
      <t>ネン</t>
    </rPh>
    <phoneticPr fontId="34"/>
  </si>
  <si>
    <t>平成24年</t>
    <rPh sb="4" eb="5">
      <t>ネン</t>
    </rPh>
    <phoneticPr fontId="39"/>
  </si>
  <si>
    <t>平成25年</t>
    <rPh sb="4" eb="5">
      <t>ネン</t>
    </rPh>
    <phoneticPr fontId="39"/>
  </si>
  <si>
    <t>小学生子女数(長期滞在者)推移</t>
    <phoneticPr fontId="34"/>
  </si>
  <si>
    <t>中学生子女数(長期滞在者)推移</t>
    <phoneticPr fontId="39"/>
  </si>
  <si>
    <t>　　　</t>
    <phoneticPr fontId="34"/>
  </si>
  <si>
    <r>
      <rPr>
        <sz val="8"/>
        <rFont val="ＭＳ Ｐ明朝"/>
        <family val="1"/>
        <charset val="128"/>
      </rPr>
      <t>永住者</t>
    </r>
    <r>
      <rPr>
        <sz val="8"/>
        <rFont val="Times New Roman"/>
        <family val="1"/>
      </rPr>
      <t xml:space="preserve"> </t>
    </r>
  </si>
  <si>
    <t xml:space="preserve">平成１７年 </t>
    <phoneticPr fontId="20"/>
  </si>
  <si>
    <t xml:space="preserve">平成１８年 </t>
    <phoneticPr fontId="20"/>
  </si>
  <si>
    <t xml:space="preserve">平成１９年 </t>
    <phoneticPr fontId="20"/>
  </si>
  <si>
    <t xml:space="preserve">平成２０年 </t>
    <phoneticPr fontId="20"/>
  </si>
  <si>
    <t xml:space="preserve">平成２１年 </t>
    <phoneticPr fontId="20"/>
  </si>
  <si>
    <t xml:space="preserve">平成２２年 </t>
    <phoneticPr fontId="20"/>
  </si>
  <si>
    <t xml:space="preserve">平成２３年 </t>
    <phoneticPr fontId="20"/>
  </si>
  <si>
    <t xml:space="preserve">平成２４年 </t>
    <phoneticPr fontId="20"/>
  </si>
  <si>
    <t>在留邦人地域別比率の推移</t>
    <rPh sb="4" eb="7">
      <t>チイキベツ</t>
    </rPh>
    <rPh sb="7" eb="9">
      <t>ヒリツ</t>
    </rPh>
    <rPh sb="10" eb="12">
      <t>スイイ</t>
    </rPh>
    <phoneticPr fontId="34"/>
  </si>
  <si>
    <t>２．４ 男女別在留邦人数推移</t>
    <rPh sb="4" eb="6">
      <t>ダンジョ</t>
    </rPh>
    <rPh sb="7" eb="9">
      <t>ザイリュウ</t>
    </rPh>
    <rPh sb="9" eb="11">
      <t>ホウジン</t>
    </rPh>
    <rPh sb="11" eb="12">
      <t>カズ</t>
    </rPh>
    <rPh sb="12" eb="14">
      <t>スイイ</t>
    </rPh>
    <phoneticPr fontId="39"/>
  </si>
  <si>
    <t>２．７．１  国（地域）別在留邦人数上位５０位推移</t>
    <rPh sb="13" eb="15">
      <t>ザイリュウ</t>
    </rPh>
    <rPh sb="15" eb="17">
      <t>ホウジン</t>
    </rPh>
    <phoneticPr fontId="34"/>
  </si>
  <si>
    <t>日系企業(拠点)数</t>
    <phoneticPr fontId="34"/>
  </si>
  <si>
    <t>在外公館名</t>
    <phoneticPr fontId="34"/>
  </si>
  <si>
    <t>前年比</t>
    <phoneticPr fontId="34"/>
  </si>
  <si>
    <t>永住者数</t>
  </si>
  <si>
    <t>（注２）日系企業(拠点）数が同数の場合は、原則として５０音順で順位付けをしています。</t>
    <rPh sb="1" eb="2">
      <t>チュウ</t>
    </rPh>
    <rPh sb="4" eb="6">
      <t>ニッケイ</t>
    </rPh>
    <rPh sb="6" eb="8">
      <t>キギョウ</t>
    </rPh>
    <rPh sb="9" eb="11">
      <t>キョテン</t>
    </rPh>
    <rPh sb="12" eb="13">
      <t>カズ</t>
    </rPh>
    <rPh sb="14" eb="16">
      <t>ドウスウ</t>
    </rPh>
    <rPh sb="17" eb="19">
      <t>バアイ</t>
    </rPh>
    <rPh sb="21" eb="23">
      <t>ゲンソク</t>
    </rPh>
    <rPh sb="28" eb="29">
      <t>オン</t>
    </rPh>
    <rPh sb="29" eb="30">
      <t>ジュン</t>
    </rPh>
    <rPh sb="31" eb="33">
      <t>ジュンイ</t>
    </rPh>
    <rPh sb="33" eb="34">
      <t>ヅ</t>
    </rPh>
    <phoneticPr fontId="34"/>
  </si>
  <si>
    <t>【注２】　企業に関する統計は、各在外公館が海外における進出日系企業の安全確保に資するため収集した情報に加え、各企業へのアンケート調査を行って得たものであり、 所在国政府や諸機関による統計とは乖離がある可能性があります。</t>
    <rPh sb="86" eb="88">
      <t>キカン</t>
    </rPh>
    <phoneticPr fontId="20"/>
  </si>
  <si>
    <r>
      <t>【注１】 統計表において、 国によっては上記①～⑥の区分で把握できず、現地法人化されているか否かも不明な場合があり、その場合には、「</t>
    </r>
    <r>
      <rPr>
        <b/>
        <sz val="11"/>
        <rFont val="ＭＳ Ｐ明朝"/>
        <family val="1"/>
        <charset val="128"/>
      </rPr>
      <t>区分不明</t>
    </r>
    <r>
      <rPr>
        <sz val="11"/>
        <rFont val="ＭＳ Ｐ明朝"/>
        <family val="1"/>
        <charset val="128"/>
      </rPr>
      <t>」として集計しています。</t>
    </r>
    <rPh sb="35" eb="37">
      <t>ゲンチ</t>
    </rPh>
    <rPh sb="37" eb="39">
      <t>ホウジン</t>
    </rPh>
    <rPh sb="39" eb="40">
      <t>カ</t>
    </rPh>
    <rPh sb="46" eb="47">
      <t>イナ</t>
    </rPh>
    <rPh sb="49" eb="51">
      <t>フメイ</t>
    </rPh>
    <phoneticPr fontId="34"/>
  </si>
  <si>
    <r>
      <rPr>
        <b/>
        <sz val="14"/>
        <rFont val="ＭＳ Ｐ明朝"/>
        <family val="1"/>
        <charset val="128"/>
      </rPr>
      <t>（２）日系企業</t>
    </r>
    <r>
      <rPr>
        <b/>
        <sz val="11"/>
        <rFont val="ＭＳ Ｐ明朝"/>
        <family val="1"/>
        <charset val="128"/>
      </rPr>
      <t xml:space="preserve">
　</t>
    </r>
    <r>
      <rPr>
        <sz val="11"/>
        <rFont val="ＭＳ Ｐ明朝"/>
        <family val="1"/>
        <charset val="128"/>
      </rPr>
      <t>調査の対象は、</t>
    </r>
    <r>
      <rPr>
        <b/>
        <sz val="11"/>
        <rFont val="ＭＳ Ｐ明朝"/>
        <family val="1"/>
        <charset val="128"/>
      </rPr>
      <t>海外に進出している日系企業</t>
    </r>
    <r>
      <rPr>
        <sz val="11"/>
        <rFont val="ＭＳ Ｐ明朝"/>
        <family val="1"/>
        <charset val="128"/>
      </rPr>
      <t>です。　
　「</t>
    </r>
    <r>
      <rPr>
        <b/>
        <sz val="11"/>
        <rFont val="ＭＳ Ｐ明朝"/>
        <family val="1"/>
        <charset val="128"/>
      </rPr>
      <t>現地法人化されていない企業（本邦企業）</t>
    </r>
    <r>
      <rPr>
        <sz val="11"/>
        <rFont val="ＭＳ Ｐ明朝"/>
        <family val="1"/>
        <charset val="128"/>
      </rPr>
      <t>」と「</t>
    </r>
    <r>
      <rPr>
        <b/>
        <sz val="11"/>
        <rFont val="ＭＳ Ｐ明朝"/>
        <family val="1"/>
        <charset val="128"/>
      </rPr>
      <t>現地法人化されている企業</t>
    </r>
    <r>
      <rPr>
        <sz val="11"/>
        <rFont val="ＭＳ Ｐ明朝"/>
        <family val="1"/>
        <charset val="128"/>
      </rPr>
      <t>」とに分けて集計しています（それぞれの定義・分類基準については、「１.５ 用語の解説」、「１.４ 統計表の見方」を参照）。</t>
    </r>
    <rPh sb="3" eb="5">
      <t>ニッケイ</t>
    </rPh>
    <rPh sb="5" eb="7">
      <t>キギョウ</t>
    </rPh>
    <phoneticPr fontId="34"/>
  </si>
  <si>
    <t>１．５   用語の解説</t>
    <rPh sb="6" eb="8">
      <t>ヨウゴ</t>
    </rPh>
    <rPh sb="9" eb="11">
      <t>カイセツ</t>
    </rPh>
    <phoneticPr fontId="34"/>
  </si>
  <si>
    <t>　以下の方を指します。
(ア)  ホテルボーイ、ハウスメイド、給仕、掃除婦、その他単純労働者
(イ)  外国政府職員
 【注】技術協力のため、わが国政府より外国政府に派遣されている者は上記（１１） に分類しました。
(ウ)  ワーキング・ホリデー制度による滞在者
(エ)  無職、フリーター
(オ)  その他上記何れの分類にも属さない者又は分類不可能若しくは不明の者</t>
    <rPh sb="92" eb="94">
      <t>ジョウキ</t>
    </rPh>
    <phoneticPr fontId="34"/>
  </si>
  <si>
    <t>　以下の方を指します。
(ア)  新聞、雑誌、放送、通信社など報道機関の特派員
(イ)  上記報道機関の現地採用職員</t>
    <rPh sb="1" eb="3">
      <t>イカ</t>
    </rPh>
    <rPh sb="31" eb="33">
      <t>ホウドウ</t>
    </rPh>
    <rPh sb="33" eb="35">
      <t>キカン</t>
    </rPh>
    <phoneticPr fontId="34"/>
  </si>
  <si>
    <t>　以下の方を指します。
(ア)  商社、銀行、証券、保険、製造業、運輸（船舶、航空）、土木、建設、広告、宣伝、水産、鉱業、林業、旅行斡旋、倉庫、不動産、その他の営利企業及びその関連団体の職員（現地採用職員を含みます。 以下同じ）
(イ)  経済団体（ＮＧＯ、ＮＰＯ等を含みます）の職員
(ウ)  外国企業 （本邦における支社や現地法人の有無を問いません） の職員</t>
    <rPh sb="1" eb="3">
      <t>イカ</t>
    </rPh>
    <phoneticPr fontId="34"/>
  </si>
  <si>
    <t>　「在留届の『同居家族』欄に記載されている方」を指します。</t>
    <phoneticPr fontId="34"/>
  </si>
  <si>
    <t>　外国人が在留国の国籍を所持しなくても永住することができる（永住権）制度を指します。</t>
    <rPh sb="1" eb="4">
      <t>ガイコクジン</t>
    </rPh>
    <rPh sb="5" eb="7">
      <t>ザイリュウ</t>
    </rPh>
    <rPh sb="7" eb="8">
      <t>コク</t>
    </rPh>
    <rPh sb="9" eb="11">
      <t>コクセキ</t>
    </rPh>
    <rPh sb="12" eb="14">
      <t>ショジ</t>
    </rPh>
    <rPh sb="19" eb="21">
      <t>エイジュウ</t>
    </rPh>
    <rPh sb="30" eb="32">
      <t>エイジュウ</t>
    </rPh>
    <rPh sb="32" eb="33">
      <t>ケン</t>
    </rPh>
    <rPh sb="34" eb="36">
      <t>セイド</t>
    </rPh>
    <rPh sb="37" eb="38">
      <t>サ</t>
    </rPh>
    <phoneticPr fontId="34"/>
  </si>
  <si>
    <t>３．日系企業の動向</t>
    <rPh sb="2" eb="4">
      <t>ニッケイ</t>
    </rPh>
    <rPh sb="4" eb="6">
      <t>キギョウ</t>
    </rPh>
    <phoneticPr fontId="34"/>
  </si>
  <si>
    <t>　以下の方を指します。
(ア) 在外公館の職員（派遣職員、家事補助員及び現地採用職員を含む。以下同じ。）
(イ) 日本銀行及び独立行政法人（以下参照）等の職員</t>
    <rPh sb="1" eb="3">
      <t>イカ</t>
    </rPh>
    <rPh sb="70" eb="72">
      <t>イカ</t>
    </rPh>
    <rPh sb="72" eb="74">
      <t>サンショウ</t>
    </rPh>
    <phoneticPr fontId="34"/>
  </si>
  <si>
    <t xml:space="preserve">アジア開発銀行（ADB） </t>
  </si>
  <si>
    <t xml:space="preserve">国連食糧農業機関（FAO） </t>
  </si>
  <si>
    <t xml:space="preserve">国連教育科学文化機関（UNESCO） </t>
  </si>
  <si>
    <t xml:space="preserve">国際原子力機関（IAEA） </t>
  </si>
  <si>
    <t xml:space="preserve">国際開発協会（IDA) </t>
  </si>
  <si>
    <t xml:space="preserve">万国郵便連合（UPU） </t>
  </si>
  <si>
    <t xml:space="preserve">国際労働機関（ILO） </t>
  </si>
  <si>
    <t xml:space="preserve">国際通貨基金（IMF） </t>
  </si>
  <si>
    <t xml:space="preserve">世界保健機関（WHO） </t>
  </si>
  <si>
    <t xml:space="preserve">国際海事機関（IMO） </t>
  </si>
  <si>
    <t xml:space="preserve">世界気象機関（WMO） </t>
  </si>
  <si>
    <t xml:space="preserve">世界貿易機関（WTO） </t>
  </si>
  <si>
    <t>(キ)  日本人学校等の在外教育施設に派遣教員として政府より派遣されている者
(ク)  その他公用旅券所持者で派遣及び滞在の経費の全部又は一部が公費であ り かつ派遣機関の用務に従事する者 （在留資格が主として留学あるいは研究の場合は上記 （１０） に分類しました。）</t>
    <phoneticPr fontId="34"/>
  </si>
  <si>
    <r>
      <rPr>
        <sz val="11"/>
        <color theme="1"/>
        <rFont val="ＭＳ Ｐ明朝"/>
        <family val="1"/>
        <charset val="128"/>
      </rPr>
      <t xml:space="preserve">
</t>
    </r>
    <r>
      <rPr>
        <b/>
        <sz val="14"/>
        <color theme="1"/>
        <rFont val="ＭＳ Ｐゴシック"/>
        <family val="3"/>
        <charset val="128"/>
        <scheme val="minor"/>
      </rPr>
      <t/>
    </r>
    <phoneticPr fontId="34"/>
  </si>
  <si>
    <r>
      <rPr>
        <b/>
        <sz val="14"/>
        <rFont val="ＭＳ Ｐ明朝"/>
        <family val="1"/>
        <charset val="128"/>
      </rPr>
      <t>（１）在留邦人</t>
    </r>
    <r>
      <rPr>
        <sz val="11"/>
        <color indexed="0"/>
        <rFont val="ＭＳ Ｐ明朝"/>
        <family val="1"/>
        <charset val="128"/>
      </rPr>
      <t xml:space="preserve">
　海外に３か月以上在留している日本国籍を有する者を指します。「在留邦人」は、「長期滞在者」、「永住者」の二つに区分されます。</t>
    </r>
    <rPh sb="14" eb="15">
      <t>ゲツ</t>
    </rPh>
    <rPh sb="15" eb="17">
      <t>イジョウ</t>
    </rPh>
    <rPh sb="39" eb="41">
      <t>ザイリュウ</t>
    </rPh>
    <rPh sb="41" eb="43">
      <t>ホウジン</t>
    </rPh>
    <rPh sb="60" eb="61">
      <t>フタ</t>
    </rPh>
    <rPh sb="63" eb="65">
      <t>クブン</t>
    </rPh>
    <phoneticPr fontId="34"/>
  </si>
  <si>
    <t>【注１】  日本人の子であっても、  日本国籍を有しない者は含みません。</t>
    <phoneticPr fontId="34"/>
  </si>
  <si>
    <t>【注２】  自己の意思により外国籍を取得した者は、国籍喪失届を提出していない場合でも法律の定めにより自動的に日本国籍を喪失しますので、 含まれません。</t>
    <phoneticPr fontId="34"/>
  </si>
  <si>
    <r>
      <rPr>
        <b/>
        <sz val="14"/>
        <rFont val="ＭＳ Ｐ明朝"/>
        <family val="1"/>
        <charset val="128"/>
      </rPr>
      <t>（３）永住権制度の有無</t>
    </r>
    <r>
      <rPr>
        <sz val="11"/>
        <rFont val="ＭＳ Ｐ明朝"/>
        <family val="1"/>
        <charset val="128"/>
      </rPr>
      <t xml:space="preserve">
　各国（地域）名の「永住権制度」欄には、永住権制度がある場合は「有」、ない場合は「無」と記載しています。
　【注】永住権制度は国毎に有無が定められているため、１国に複数の在外公館が置かれている場合には、在外公館の「永住権制度」欄には表示していません。</t>
    </r>
    <rPh sb="5" eb="6">
      <t>ケン</t>
    </rPh>
    <rPh sb="9" eb="11">
      <t>ウム</t>
    </rPh>
    <rPh sb="13" eb="14">
      <t>カク</t>
    </rPh>
    <rPh sb="22" eb="25">
      <t>エイジュウケン</t>
    </rPh>
    <rPh sb="25" eb="27">
      <t>セイド</t>
    </rPh>
    <rPh sb="28" eb="29">
      <t>ラン</t>
    </rPh>
    <rPh sb="40" eb="42">
      <t>バアイ</t>
    </rPh>
    <rPh sb="44" eb="45">
      <t>ア</t>
    </rPh>
    <rPh sb="49" eb="51">
      <t>バアイ</t>
    </rPh>
    <rPh sb="53" eb="54">
      <t>ナ</t>
    </rPh>
    <rPh sb="56" eb="58">
      <t>キサイ</t>
    </rPh>
    <rPh sb="71" eb="72">
      <t>ケン</t>
    </rPh>
    <rPh sb="72" eb="74">
      <t>セイド</t>
    </rPh>
    <rPh sb="75" eb="76">
      <t>クニ</t>
    </rPh>
    <rPh sb="76" eb="77">
      <t>ゴト</t>
    </rPh>
    <rPh sb="78" eb="80">
      <t>ウム</t>
    </rPh>
    <rPh sb="81" eb="82">
      <t>サダ</t>
    </rPh>
    <rPh sb="92" eb="93">
      <t>クニ</t>
    </rPh>
    <rPh sb="94" eb="96">
      <t>フクスウ</t>
    </rPh>
    <rPh sb="97" eb="99">
      <t>ザイガイ</t>
    </rPh>
    <rPh sb="99" eb="101">
      <t>コウカン</t>
    </rPh>
    <rPh sb="102" eb="103">
      <t>オ</t>
    </rPh>
    <rPh sb="108" eb="110">
      <t>バアイ</t>
    </rPh>
    <rPh sb="113" eb="115">
      <t>ザイガイ</t>
    </rPh>
    <rPh sb="115" eb="117">
      <t>コウカン</t>
    </rPh>
    <rPh sb="119" eb="121">
      <t>エイジュウ</t>
    </rPh>
    <rPh sb="121" eb="122">
      <t>ケン</t>
    </rPh>
    <rPh sb="122" eb="124">
      <t>セイド</t>
    </rPh>
    <rPh sb="125" eb="126">
      <t>ラン</t>
    </rPh>
    <rPh sb="128" eb="130">
      <t>ヒョウジ</t>
    </rPh>
    <phoneticPr fontId="34"/>
  </si>
  <si>
    <r>
      <rPr>
        <b/>
        <sz val="14"/>
        <rFont val="ＭＳ Ｐ明朝"/>
        <family val="1"/>
        <charset val="128"/>
      </rPr>
      <t>（２）在留邦人の区分</t>
    </r>
    <r>
      <rPr>
        <sz val="11"/>
        <rFont val="ＭＳ Ｐ明朝"/>
        <family val="1"/>
        <charset val="128"/>
      </rPr>
      <t xml:space="preserve">
　在留邦人を「長期滞在者」と「永住者」の二つに分類し、長期滞在者についてはさらに職業別（民間企業関係者、報道関係者、自由業関係者、留学生・研究者・教師、政府関係者、その他）で区分すると共に、「本人」及び本人に同伴して在留する「同居家族」の二つに分けてそれぞれ掲載しています（それぞれの定義・分類基準については、、「１.５ 用語の解説」を参照）。</t>
    </r>
    <r>
      <rPr>
        <b/>
        <sz val="14"/>
        <rFont val="ＭＳ Ｐ明朝"/>
        <family val="1"/>
        <charset val="128"/>
      </rPr>
      <t/>
    </r>
    <rPh sb="3" eb="5">
      <t>ザイリュウ</t>
    </rPh>
    <rPh sb="5" eb="7">
      <t>ホウジン</t>
    </rPh>
    <rPh sb="12" eb="14">
      <t>ザイリュウ</t>
    </rPh>
    <rPh sb="14" eb="16">
      <t>ホウジン</t>
    </rPh>
    <rPh sb="18" eb="20">
      <t>チョウキ</t>
    </rPh>
    <rPh sb="20" eb="23">
      <t>タイザイシャ</t>
    </rPh>
    <rPh sb="26" eb="28">
      <t>エイジュウ</t>
    </rPh>
    <rPh sb="28" eb="29">
      <t>モノ</t>
    </rPh>
    <rPh sb="38" eb="40">
      <t>チョウキ</t>
    </rPh>
    <rPh sb="40" eb="43">
      <t>タイザイシャ</t>
    </rPh>
    <rPh sb="51" eb="54">
      <t>ショクギョウベツ</t>
    </rPh>
    <rPh sb="55" eb="57">
      <t>ミンカン</t>
    </rPh>
    <rPh sb="57" eb="59">
      <t>キギョウ</t>
    </rPh>
    <rPh sb="59" eb="62">
      <t>カンケイシャ</t>
    </rPh>
    <rPh sb="63" eb="65">
      <t>ホウドウ</t>
    </rPh>
    <rPh sb="65" eb="68">
      <t>カンケイシャ</t>
    </rPh>
    <rPh sb="69" eb="72">
      <t>ジユウギョウ</t>
    </rPh>
    <rPh sb="72" eb="75">
      <t>カンケイシャ</t>
    </rPh>
    <rPh sb="76" eb="79">
      <t>リュウガクセイ</t>
    </rPh>
    <rPh sb="80" eb="83">
      <t>ケンキュウシャ</t>
    </rPh>
    <rPh sb="84" eb="86">
      <t>キョウシ</t>
    </rPh>
    <rPh sb="87" eb="89">
      <t>セイフ</t>
    </rPh>
    <rPh sb="89" eb="92">
      <t>カンケイシャ</t>
    </rPh>
    <rPh sb="95" eb="96">
      <t>タ</t>
    </rPh>
    <rPh sb="98" eb="100">
      <t>クブン</t>
    </rPh>
    <rPh sb="103" eb="104">
      <t>トモ</t>
    </rPh>
    <rPh sb="133" eb="134">
      <t>ワ</t>
    </rPh>
    <rPh sb="140" eb="142">
      <t>ケイサイ</t>
    </rPh>
    <phoneticPr fontId="34"/>
  </si>
  <si>
    <r>
      <t>【注】この分類は、届出された在留届の分類であり、 「同居家族」であっても、企業などで働く邦人が含まれる場合があります。</t>
    </r>
    <r>
      <rPr>
        <b/>
        <sz val="14"/>
        <rFont val="ＭＳ Ｐ明朝"/>
        <family val="1"/>
        <charset val="128"/>
      </rPr>
      <t/>
    </r>
    <phoneticPr fontId="34"/>
  </si>
  <si>
    <r>
      <rPr>
        <b/>
        <sz val="14"/>
        <rFont val="ＭＳ Ｐ明朝"/>
        <family val="1"/>
        <charset val="128"/>
      </rPr>
      <t>（２）長期滞在者</t>
    </r>
    <r>
      <rPr>
        <sz val="11"/>
        <color indexed="0"/>
        <rFont val="ＭＳ Ｐ明朝"/>
        <family val="1"/>
        <charset val="128"/>
      </rPr>
      <t xml:space="preserve">
　３か月以上の海外在留者のうち、海外での生活は一時的なもので、いずれわが国に戻るつもりの邦人を指します。</t>
    </r>
    <phoneticPr fontId="34"/>
  </si>
  <si>
    <t>（ウ）　日本国籍を有しない「日系人」は含まれませんが、日本国籍を有する重国籍者は含まれます。
（エ）　南極における在留邦人数は、昭和基地に滞在する隊員を始めとする滞在者全員を対象としており、文部科学省研究開発局海洋地球課からの回答に基づいています。</t>
    <rPh sb="100" eb="102">
      <t>ケンキュウ</t>
    </rPh>
    <rPh sb="102" eb="104">
      <t>カイハツ</t>
    </rPh>
    <rPh sb="104" eb="105">
      <t>キョク</t>
    </rPh>
    <phoneticPr fontId="20"/>
  </si>
  <si>
    <t xml:space="preserve"> 　 また、在外公館として大使館のみが設置されている国の場合には、国名がそのまま表示され、公館名は、表示されている「国名」＋「大使館」となります。</t>
    <phoneticPr fontId="34"/>
  </si>
  <si>
    <t xml:space="preserve"> 　 なお、イスラエルにおいては、 ガザ地区、 東エルサレム地区などには在外公館が置かれていませんが、 当該地域の特殊性から、 地区毎に区別して集計し、 地区名の冒頭を1マス空けて掲載しています。</t>
    <phoneticPr fontId="34"/>
  </si>
  <si>
    <t>　（原則として）当該在留国等より永住権を認められており、生活の本拠をわが国から海外へ移した邦人を指します。</t>
    <rPh sb="45" eb="47">
      <t>ホウジン</t>
    </rPh>
    <phoneticPr fontId="34"/>
  </si>
  <si>
    <t>(オ)  芸術家、 芸能家 （音楽家、 美術家、 写真家を含みます。）
(カ)  建築家
(キ)  医師、獣医師（開業又は病院等に雇用されている者。）
(ク)  服装、デザイン関係者
(ケ)  理容師、美容師、看護師、鍼灸師、コック、ひな鑑別師、大工、庭師、漁師、ファッションモデル、その他の特殊技能者
(コ)  自営業
(サ)  その他の自由業</t>
    <phoneticPr fontId="34"/>
  </si>
  <si>
    <t>３．１全般</t>
    <phoneticPr fontId="39"/>
  </si>
  <si>
    <t>本邦企業</t>
    <rPh sb="0" eb="2">
      <t>ホンポウ</t>
    </rPh>
    <rPh sb="2" eb="4">
      <t>キギョウ</t>
    </rPh>
    <phoneticPr fontId="34"/>
  </si>
  <si>
    <t>区分不明</t>
    <rPh sb="0" eb="2">
      <t>クブン</t>
    </rPh>
    <rPh sb="2" eb="4">
      <t>フメイ</t>
    </rPh>
    <phoneticPr fontId="34"/>
  </si>
  <si>
    <t>現地法人企業</t>
    <rPh sb="0" eb="2">
      <t>ゲンチ</t>
    </rPh>
    <rPh sb="2" eb="4">
      <t>ホウジン</t>
    </rPh>
    <rPh sb="4" eb="6">
      <t>キギョウ</t>
    </rPh>
    <phoneticPr fontId="34"/>
  </si>
  <si>
    <t>合弁企業</t>
    <rPh sb="0" eb="2">
      <t>ゴウベン</t>
    </rPh>
    <rPh sb="2" eb="4">
      <t>キギョウ</t>
    </rPh>
    <phoneticPr fontId="34"/>
  </si>
  <si>
    <t>支店以外</t>
    <rPh sb="0" eb="2">
      <t>シテン</t>
    </rPh>
    <rPh sb="2" eb="4">
      <t>イガイ</t>
    </rPh>
    <phoneticPr fontId="34"/>
  </si>
  <si>
    <t>合弁企業か不明</t>
    <rPh sb="0" eb="2">
      <t>ゴウベン</t>
    </rPh>
    <rPh sb="2" eb="4">
      <t>キギョウ</t>
    </rPh>
    <rPh sb="5" eb="7">
      <t>フメイ</t>
    </rPh>
    <phoneticPr fontId="34"/>
  </si>
  <si>
    <t>支店か不明</t>
    <rPh sb="0" eb="2">
      <t>シテン</t>
    </rPh>
    <rPh sb="3" eb="5">
      <t>フメイ</t>
    </rPh>
    <phoneticPr fontId="34"/>
  </si>
  <si>
    <t>-</t>
    <phoneticPr fontId="34"/>
  </si>
  <si>
    <t>+</t>
    <phoneticPr fontId="34"/>
  </si>
  <si>
    <t xml:space="preserve">支店 </t>
    <rPh sb="0" eb="2">
      <t>シテン</t>
    </rPh>
    <phoneticPr fontId="34"/>
  </si>
  <si>
    <t xml:space="preserve">前年比 </t>
    <phoneticPr fontId="34"/>
  </si>
  <si>
    <t xml:space="preserve">本邦企業100％出資 </t>
    <rPh sb="0" eb="2">
      <t>ホンポウ</t>
    </rPh>
    <rPh sb="2" eb="4">
      <t>キギョウ</t>
    </rPh>
    <rPh sb="8" eb="10">
      <t>シュッシ</t>
    </rPh>
    <phoneticPr fontId="20"/>
  </si>
  <si>
    <t>３．２   （区分別）日系企業（拠点）数推移</t>
    <rPh sb="7" eb="9">
      <t>クブン</t>
    </rPh>
    <rPh sb="9" eb="10">
      <t>ベツ</t>
    </rPh>
    <rPh sb="10" eb="11">
      <t>エイベツ</t>
    </rPh>
    <rPh sb="11" eb="13">
      <t>ニッケイ</t>
    </rPh>
    <rPh sb="13" eb="15">
      <t>キギョウ</t>
    </rPh>
    <rPh sb="16" eb="18">
      <t>キョテン</t>
    </rPh>
    <phoneticPr fontId="20"/>
  </si>
  <si>
    <t>利用の手引き</t>
    <phoneticPr fontId="20"/>
  </si>
  <si>
    <t>························································································</t>
    <phoneticPr fontId="20"/>
  </si>
  <si>
    <t>＜利用の手引き＞</t>
    <rPh sb="1" eb="3">
      <t>リヨウ</t>
    </rPh>
    <rPh sb="4" eb="6">
      <t>テビ</t>
    </rPh>
    <phoneticPr fontId="34"/>
  </si>
  <si>
    <t>１．１    統計の目的</t>
    <rPh sb="7" eb="9">
      <t>トウケイ</t>
    </rPh>
    <rPh sb="10" eb="12">
      <t>モクテキ</t>
    </rPh>
    <phoneticPr fontId="20"/>
  </si>
  <si>
    <t>１．３    調査の対象</t>
    <phoneticPr fontId="20"/>
  </si>
  <si>
    <t>１．２    調査の方法</t>
    <phoneticPr fontId="20"/>
  </si>
  <si>
    <t>１．４    統計表の見方</t>
    <rPh sb="9" eb="10">
      <t>ヒョウ</t>
    </rPh>
    <phoneticPr fontId="20"/>
  </si>
  <si>
    <t>１．５    用語の解説</t>
    <rPh sb="10" eb="12">
      <t>カイセツ</t>
    </rPh>
    <phoneticPr fontId="20"/>
  </si>
  <si>
    <t>全体集計・地域別集計</t>
    <rPh sb="0" eb="2">
      <t>ゼンタイ</t>
    </rPh>
    <rPh sb="2" eb="4">
      <t>シュウケイ</t>
    </rPh>
    <rPh sb="5" eb="8">
      <t>チイキベツ</t>
    </rPh>
    <rPh sb="8" eb="10">
      <t>シュウケイ</t>
    </rPh>
    <phoneticPr fontId="20"/>
  </si>
  <si>
    <t>Ⅰ　アジア</t>
    <phoneticPr fontId="20"/>
  </si>
  <si>
    <t>Ⅱ　大洋州</t>
    <rPh sb="2" eb="5">
      <t>タイヨウシュウ</t>
    </rPh>
    <phoneticPr fontId="20"/>
  </si>
  <si>
    <t>Ⅲ　北米</t>
    <rPh sb="2" eb="4">
      <t>ホクベイ</t>
    </rPh>
    <phoneticPr fontId="20"/>
  </si>
  <si>
    <t>Ⅴ　南米</t>
    <rPh sb="2" eb="4">
      <t>ナンベイ</t>
    </rPh>
    <phoneticPr fontId="20"/>
  </si>
  <si>
    <t>Ⅵ　西欧</t>
    <rPh sb="2" eb="4">
      <t>セイオウ</t>
    </rPh>
    <phoneticPr fontId="20"/>
  </si>
  <si>
    <t>Ⅷ　中東</t>
    <rPh sb="2" eb="4">
      <t>チュウトウ</t>
    </rPh>
    <phoneticPr fontId="20"/>
  </si>
  <si>
    <t>Ⅸ　アフリカ</t>
    <phoneticPr fontId="20"/>
  </si>
  <si>
    <t>　「在留届の筆頭者」を指します（住民票でいう「世帯主」に相当します）。</t>
    <rPh sb="6" eb="9">
      <t>ヒットウシャ</t>
    </rPh>
    <phoneticPr fontId="34"/>
  </si>
  <si>
    <t>ドミニカ共和国</t>
  </si>
  <si>
    <r>
      <rPr>
        <b/>
        <sz val="14"/>
        <rFont val="ＭＳ Ｐ明朝"/>
        <family val="1"/>
        <charset val="128"/>
      </rPr>
      <t>（４） 日系企業の区分</t>
    </r>
    <r>
      <rPr>
        <sz val="11"/>
        <rFont val="ＭＳ Ｐ明朝"/>
        <family val="1"/>
        <charset val="128"/>
      </rPr>
      <t xml:space="preserve">
   海外に設立されている日系企業については、「</t>
    </r>
    <r>
      <rPr>
        <b/>
        <sz val="11"/>
        <rFont val="ＭＳ Ｐ明朝"/>
        <family val="1"/>
        <charset val="128"/>
      </rPr>
      <t>現地法人化されていない日系企業（本邦企業）</t>
    </r>
    <r>
      <rPr>
        <sz val="11"/>
        <rFont val="ＭＳ Ｐ明朝"/>
        <family val="1"/>
        <charset val="128"/>
      </rPr>
      <t>」と「</t>
    </r>
    <r>
      <rPr>
        <b/>
        <sz val="11"/>
        <rFont val="ＭＳ Ｐ明朝"/>
        <family val="1"/>
        <charset val="128"/>
      </rPr>
      <t>現地法人化されている日系企業</t>
    </r>
    <r>
      <rPr>
        <sz val="11"/>
        <rFont val="ＭＳ Ｐ明朝"/>
        <family val="1"/>
        <charset val="128"/>
      </rPr>
      <t>」に大別し、 以下の６つ（区分不明を含めると７）に分類し、集計しました。</t>
    </r>
    <rPh sb="47" eb="49">
      <t>ニッケイ</t>
    </rPh>
    <rPh sb="70" eb="72">
      <t>ニッケイ</t>
    </rPh>
    <phoneticPr fontId="34"/>
  </si>
  <si>
    <t>　（ｂ）駐在員事務所、出張所など</t>
    <phoneticPr fontId="34"/>
  </si>
  <si>
    <t>(ア) 本邦企業 （現地法人化されていない日系企業）</t>
    <rPh sb="21" eb="23">
      <t>ニッケイ</t>
    </rPh>
    <phoneticPr fontId="34"/>
  </si>
  <si>
    <t xml:space="preserve">　（c）合弁企業  </t>
    <phoneticPr fontId="34"/>
  </si>
  <si>
    <t>【注１】  永住の意思はないが、長期滞在が可能な他の資格がないために、やむを得ず永住権を取得した場合や、在留国の人との婚姻により永住権を取得したが、いずれ本邦に帰るので永住する意思はないといった場合には、本人からの届出を優先し、「長期滞在者」に分類した場合があります。
【注２】  在留国等に永住権制度がない場合であっても、婚姻などにより永住の意思を持って生活の本拠（住所） をわが国から海外に移し、かつ、在留届に「永住」と届出があった者については対象に含めています。
【注３】  永住権制度がない場合においては、原則届出の内容に基づき集計し、上記【注２】の例の他、永住の意思を持って居住する親の子供が自分(子供)は永住の意思はなく、将来帰国する予定であるとして、「長期滞在者」と届出た場合には、届出を優先し、「長期滞在者」として集計しています。</t>
    <rPh sb="148" eb="149">
      <t>ケン</t>
    </rPh>
    <rPh sb="175" eb="176">
      <t>モ</t>
    </rPh>
    <rPh sb="243" eb="244">
      <t>ケン</t>
    </rPh>
    <phoneticPr fontId="34"/>
  </si>
  <si>
    <t xml:space="preserve">国（地域）名 </t>
  </si>
  <si>
    <t>国（地域）名</t>
  </si>
  <si>
    <t>平成13年</t>
  </si>
  <si>
    <t>平成14年</t>
  </si>
  <si>
    <t>平成15年</t>
  </si>
  <si>
    <t>平成16年</t>
  </si>
  <si>
    <t>平成17年</t>
  </si>
  <si>
    <t>平成18年</t>
  </si>
  <si>
    <t>平成19年</t>
  </si>
  <si>
    <t>平成20年</t>
  </si>
  <si>
    <t>平成21年</t>
  </si>
  <si>
    <t>平成22年</t>
  </si>
  <si>
    <t>························································································</t>
    <phoneticPr fontId="20"/>
  </si>
  <si>
    <t>オーストラリア</t>
    <phoneticPr fontId="34"/>
  </si>
  <si>
    <t>英国</t>
    <phoneticPr fontId="34"/>
  </si>
  <si>
    <t>各年１０月１日現在　</t>
    <rPh sb="0" eb="2">
      <t>カクネン</t>
    </rPh>
    <rPh sb="4" eb="5">
      <t>ツキ</t>
    </rPh>
    <rPh sb="6" eb="7">
      <t>ヒ</t>
    </rPh>
    <rPh sb="7" eb="9">
      <t>ゲンザイ</t>
    </rPh>
    <phoneticPr fontId="39"/>
  </si>
  <si>
    <t xml:space="preserve">N/A </t>
    <phoneticPr fontId="20"/>
  </si>
  <si>
    <t xml:space="preserve">平成２年 </t>
    <phoneticPr fontId="20"/>
  </si>
  <si>
    <t xml:space="preserve">平成３年 </t>
    <phoneticPr fontId="20"/>
  </si>
  <si>
    <t xml:space="preserve">平成４年 </t>
    <phoneticPr fontId="20"/>
  </si>
  <si>
    <t xml:space="preserve">平成５年 </t>
    <phoneticPr fontId="20"/>
  </si>
  <si>
    <t xml:space="preserve">平成６年 </t>
    <phoneticPr fontId="20"/>
  </si>
  <si>
    <t xml:space="preserve">平成７年 </t>
    <phoneticPr fontId="20"/>
  </si>
  <si>
    <t xml:space="preserve">平成８年 </t>
    <phoneticPr fontId="20"/>
  </si>
  <si>
    <t xml:space="preserve">平成９年 </t>
    <phoneticPr fontId="20"/>
  </si>
  <si>
    <t xml:space="preserve">平成22年 </t>
    <phoneticPr fontId="20"/>
  </si>
  <si>
    <t xml:space="preserve">平成23年 </t>
    <phoneticPr fontId="20"/>
  </si>
  <si>
    <t xml:space="preserve">平成24年 </t>
    <phoneticPr fontId="20"/>
  </si>
  <si>
    <t>平成25年</t>
    <phoneticPr fontId="20"/>
  </si>
  <si>
    <t>合計</t>
    <rPh sb="0" eb="2">
      <t>ゴウケイ</t>
    </rPh>
    <phoneticPr fontId="34"/>
  </si>
  <si>
    <t xml:space="preserve">平成１０年 </t>
    <phoneticPr fontId="20"/>
  </si>
  <si>
    <t xml:space="preserve">平成１１年 </t>
    <phoneticPr fontId="20"/>
  </si>
  <si>
    <t xml:space="preserve">平成１２年 </t>
    <phoneticPr fontId="20"/>
  </si>
  <si>
    <t xml:space="preserve">平成１３年 </t>
    <phoneticPr fontId="20"/>
  </si>
  <si>
    <t xml:space="preserve">平成１４年 </t>
    <phoneticPr fontId="20"/>
  </si>
  <si>
    <t xml:space="preserve">平成１５年 </t>
    <phoneticPr fontId="20"/>
  </si>
  <si>
    <t xml:space="preserve">平成１６年 </t>
    <phoneticPr fontId="20"/>
  </si>
  <si>
    <t xml:space="preserve">平成１７年 </t>
    <phoneticPr fontId="20"/>
  </si>
  <si>
    <t xml:space="preserve">平成１８年 </t>
    <phoneticPr fontId="20"/>
  </si>
  <si>
    <t xml:space="preserve">平成１９年 </t>
    <phoneticPr fontId="20"/>
  </si>
  <si>
    <t xml:space="preserve">平成２０年 </t>
    <phoneticPr fontId="20"/>
  </si>
  <si>
    <t xml:space="preserve">平成２１年 </t>
    <phoneticPr fontId="20"/>
  </si>
  <si>
    <t xml:space="preserve">平成２２年 </t>
    <phoneticPr fontId="20"/>
  </si>
  <si>
    <t xml:space="preserve">平成２３年 </t>
    <phoneticPr fontId="20"/>
  </si>
  <si>
    <t xml:space="preserve">平成２４年 </t>
    <phoneticPr fontId="20"/>
  </si>
  <si>
    <t xml:space="preserve">平成２５年 </t>
    <phoneticPr fontId="20"/>
  </si>
  <si>
    <t xml:space="preserve">平成２６年 </t>
    <phoneticPr fontId="20"/>
  </si>
  <si>
    <t>女性</t>
    <rPh sb="0" eb="2">
      <t>ジョセイ</t>
    </rPh>
    <phoneticPr fontId="34"/>
  </si>
  <si>
    <t>２．２   海外在留邦人数推移</t>
    <phoneticPr fontId="20"/>
  </si>
  <si>
    <t xml:space="preserve"> 平成１７年</t>
    <rPh sb="1" eb="3">
      <t>ヘイセイ</t>
    </rPh>
    <phoneticPr fontId="39"/>
  </si>
  <si>
    <t xml:space="preserve"> １８年</t>
  </si>
  <si>
    <t xml:space="preserve"> １９年</t>
  </si>
  <si>
    <t xml:space="preserve"> ２０年</t>
  </si>
  <si>
    <t xml:space="preserve"> ２１年</t>
  </si>
  <si>
    <t xml:space="preserve"> ２２年</t>
  </si>
  <si>
    <t xml:space="preserve"> ２３年</t>
  </si>
  <si>
    <t xml:space="preserve"> ２４年</t>
  </si>
  <si>
    <t xml:space="preserve"> ２５年</t>
  </si>
  <si>
    <t xml:space="preserve"> ２６年</t>
    <phoneticPr fontId="34"/>
  </si>
  <si>
    <t>全体比</t>
    <phoneticPr fontId="39"/>
  </si>
  <si>
    <t>前年比</t>
    <phoneticPr fontId="39"/>
  </si>
  <si>
    <t>アジア</t>
    <phoneticPr fontId="39"/>
  </si>
  <si>
    <t>大洋州</t>
    <phoneticPr fontId="39"/>
  </si>
  <si>
    <t>北米</t>
    <phoneticPr fontId="39"/>
  </si>
  <si>
    <t>中米</t>
    <phoneticPr fontId="39"/>
  </si>
  <si>
    <t>南米</t>
    <phoneticPr fontId="39"/>
  </si>
  <si>
    <t>西欧</t>
    <phoneticPr fontId="39"/>
  </si>
  <si>
    <t>中東</t>
    <phoneticPr fontId="39"/>
  </si>
  <si>
    <t>アフリカ</t>
    <phoneticPr fontId="39"/>
  </si>
  <si>
    <t>南極</t>
    <phoneticPr fontId="39"/>
  </si>
  <si>
    <t>全世界</t>
    <phoneticPr fontId="39"/>
  </si>
  <si>
    <t xml:space="preserve"> 平成１７年</t>
    <phoneticPr fontId="39"/>
  </si>
  <si>
    <t>２３年</t>
  </si>
  <si>
    <t>２４年</t>
  </si>
  <si>
    <t>２５年</t>
  </si>
  <si>
    <t>２６年</t>
    <phoneticPr fontId="39"/>
  </si>
  <si>
    <t>２６年</t>
    <phoneticPr fontId="39"/>
  </si>
  <si>
    <t>前年比</t>
    <phoneticPr fontId="39"/>
  </si>
  <si>
    <t xml:space="preserve">全世界        </t>
    <phoneticPr fontId="39"/>
  </si>
  <si>
    <t xml:space="preserve">アジア         </t>
    <phoneticPr fontId="39"/>
  </si>
  <si>
    <t xml:space="preserve">大洋州          </t>
    <phoneticPr fontId="39"/>
  </si>
  <si>
    <t xml:space="preserve">北米          </t>
    <phoneticPr fontId="39"/>
  </si>
  <si>
    <t xml:space="preserve">中米         </t>
    <phoneticPr fontId="39"/>
  </si>
  <si>
    <t xml:space="preserve">南米          </t>
    <phoneticPr fontId="39"/>
  </si>
  <si>
    <t xml:space="preserve">西欧          </t>
    <phoneticPr fontId="39"/>
  </si>
  <si>
    <t xml:space="preserve">中東          </t>
    <phoneticPr fontId="39"/>
  </si>
  <si>
    <t xml:space="preserve">アフリカ          </t>
    <phoneticPr fontId="39"/>
  </si>
  <si>
    <t xml:space="preserve">南極          </t>
    <phoneticPr fontId="39"/>
  </si>
  <si>
    <t>地域別男女比率（平成２６年）</t>
    <rPh sb="0" eb="3">
      <t>チイキベツ</t>
    </rPh>
    <rPh sb="3" eb="5">
      <t>ダンジョ</t>
    </rPh>
    <rPh sb="5" eb="7">
      <t>ヒリツ</t>
    </rPh>
    <rPh sb="8" eb="10">
      <t>ヘイセイ</t>
    </rPh>
    <rPh sb="12" eb="13">
      <t>ネン</t>
    </rPh>
    <phoneticPr fontId="39"/>
  </si>
  <si>
    <t>全世界</t>
    <phoneticPr fontId="39"/>
  </si>
  <si>
    <t>アジア</t>
    <phoneticPr fontId="39"/>
  </si>
  <si>
    <t>大洋州</t>
    <phoneticPr fontId="39"/>
  </si>
  <si>
    <t>北米</t>
    <phoneticPr fontId="39"/>
  </si>
  <si>
    <t>中米</t>
    <phoneticPr fontId="39"/>
  </si>
  <si>
    <t xml:space="preserve">         </t>
    <phoneticPr fontId="39"/>
  </si>
  <si>
    <t>南米</t>
    <phoneticPr fontId="39"/>
  </si>
  <si>
    <t>西欧</t>
    <phoneticPr fontId="39"/>
  </si>
  <si>
    <t xml:space="preserve">        </t>
    <phoneticPr fontId="39"/>
  </si>
  <si>
    <t>中東</t>
    <phoneticPr fontId="39"/>
  </si>
  <si>
    <t>アフリカ</t>
    <phoneticPr fontId="39"/>
  </si>
  <si>
    <t>平成２６年</t>
    <phoneticPr fontId="39"/>
  </si>
  <si>
    <t>地域</t>
    <rPh sb="0" eb="2">
      <t>チイキ</t>
    </rPh>
    <phoneticPr fontId="5"/>
  </si>
  <si>
    <t>総数</t>
    <rPh sb="0" eb="2">
      <t>ソウスウ</t>
    </rPh>
    <phoneticPr fontId="5"/>
  </si>
  <si>
    <t>全世界</t>
    <rPh sb="0" eb="3">
      <t>ゼンセカイ</t>
    </rPh>
    <phoneticPr fontId="34"/>
  </si>
  <si>
    <t>性別</t>
    <rPh sb="0" eb="2">
      <t>セイベツ</t>
    </rPh>
    <phoneticPr fontId="5"/>
  </si>
  <si>
    <t>60歳
以上</t>
    <rPh sb="2" eb="3">
      <t>サイ</t>
    </rPh>
    <rPh sb="4" eb="6">
      <t>イジョウ</t>
    </rPh>
    <phoneticPr fontId="5"/>
  </si>
  <si>
    <t>50歳代</t>
    <rPh sb="2" eb="4">
      <t>サイダイ</t>
    </rPh>
    <phoneticPr fontId="5"/>
  </si>
  <si>
    <t>40歳代</t>
    <phoneticPr fontId="5"/>
  </si>
  <si>
    <t>30歳代</t>
    <phoneticPr fontId="5"/>
  </si>
  <si>
    <t>20歳代</t>
    <phoneticPr fontId="5"/>
  </si>
  <si>
    <t>20歳
未満</t>
    <phoneticPr fontId="5"/>
  </si>
  <si>
    <t>男性</t>
    <rPh sb="0" eb="2">
      <t>ダンセイ</t>
    </rPh>
    <phoneticPr fontId="39"/>
  </si>
  <si>
    <t>女性</t>
    <rPh sb="0" eb="2">
      <t>ジョセイ</t>
    </rPh>
    <phoneticPr fontId="39"/>
  </si>
  <si>
    <t>合計</t>
    <rPh sb="0" eb="1">
      <t>ゴウ</t>
    </rPh>
    <rPh sb="1" eb="2">
      <t>ケイ</t>
    </rPh>
    <phoneticPr fontId="39"/>
  </si>
  <si>
    <t>アジア</t>
    <phoneticPr fontId="39"/>
  </si>
  <si>
    <t>大洋州</t>
    <phoneticPr fontId="39"/>
  </si>
  <si>
    <t>北米</t>
    <phoneticPr fontId="39"/>
  </si>
  <si>
    <t>中米</t>
    <phoneticPr fontId="39"/>
  </si>
  <si>
    <t>南米</t>
    <phoneticPr fontId="39"/>
  </si>
  <si>
    <t>西欧</t>
    <phoneticPr fontId="39"/>
  </si>
  <si>
    <t>中東</t>
    <phoneticPr fontId="39"/>
  </si>
  <si>
    <t>アフリカ</t>
    <phoneticPr fontId="39"/>
  </si>
  <si>
    <t>南極</t>
    <phoneticPr fontId="39"/>
  </si>
  <si>
    <t>全世界</t>
    <phoneticPr fontId="39"/>
  </si>
  <si>
    <t>留学・研究</t>
    <phoneticPr fontId="39"/>
  </si>
  <si>
    <t>留学・研究</t>
    <phoneticPr fontId="39"/>
  </si>
  <si>
    <t>大洋州</t>
    <phoneticPr fontId="39"/>
  </si>
  <si>
    <t>北米</t>
    <phoneticPr fontId="39"/>
  </si>
  <si>
    <t>中米</t>
    <phoneticPr fontId="39"/>
  </si>
  <si>
    <t>南米</t>
    <phoneticPr fontId="39"/>
  </si>
  <si>
    <t>西欧</t>
    <phoneticPr fontId="39"/>
  </si>
  <si>
    <t>東欧</t>
    <phoneticPr fontId="39"/>
  </si>
  <si>
    <t>中東</t>
    <phoneticPr fontId="39"/>
  </si>
  <si>
    <t>アフリカ</t>
    <phoneticPr fontId="39"/>
  </si>
  <si>
    <t>南極</t>
    <phoneticPr fontId="39"/>
  </si>
  <si>
    <t>全世界</t>
    <phoneticPr fontId="39"/>
  </si>
  <si>
    <t>平成２６年１０月１日現在</t>
    <rPh sb="0" eb="2">
      <t>ヘイセイ</t>
    </rPh>
    <rPh sb="4" eb="5">
      <t>ネン</t>
    </rPh>
    <rPh sb="7" eb="8">
      <t>ツキ</t>
    </rPh>
    <rPh sb="9" eb="10">
      <t>ヒ</t>
    </rPh>
    <rPh sb="10" eb="12">
      <t>ゲンザイ</t>
    </rPh>
    <phoneticPr fontId="34"/>
  </si>
  <si>
    <t>国名</t>
    <rPh sb="0" eb="2">
      <t>コクメイ</t>
    </rPh>
    <phoneticPr fontId="39"/>
  </si>
  <si>
    <t>H24</t>
  </si>
  <si>
    <t>H25</t>
  </si>
  <si>
    <t>H26</t>
    <phoneticPr fontId="34"/>
  </si>
  <si>
    <t>前年比</t>
    <rPh sb="0" eb="2">
      <t>ゼンネン</t>
    </rPh>
    <rPh sb="2" eb="3">
      <t>ヒ</t>
    </rPh>
    <phoneticPr fontId="39"/>
  </si>
  <si>
    <t>平成１７年</t>
    <rPh sb="0" eb="2">
      <t>ヘイセイ</t>
    </rPh>
    <phoneticPr fontId="39"/>
  </si>
  <si>
    <t xml:space="preserve"> ２６年</t>
  </si>
  <si>
    <t xml:space="preserve"> ２６年</t>
    <phoneticPr fontId="34"/>
  </si>
  <si>
    <t>各年１０月１日現在</t>
    <rPh sb="7" eb="9">
      <t>ゲンザイ</t>
    </rPh>
    <phoneticPr fontId="34"/>
  </si>
  <si>
    <t>各年１０月１日現在　</t>
    <rPh sb="7" eb="9">
      <t>ゲンザイ</t>
    </rPh>
    <phoneticPr fontId="34"/>
  </si>
  <si>
    <t>各年１０月１日現在　</t>
    <rPh sb="0" eb="1">
      <t>カク</t>
    </rPh>
    <rPh sb="1" eb="2">
      <t>トシ</t>
    </rPh>
    <rPh sb="2" eb="3">
      <t>ヘイネン</t>
    </rPh>
    <rPh sb="4" eb="5">
      <t>ツキ</t>
    </rPh>
    <rPh sb="6" eb="7">
      <t>ヒ</t>
    </rPh>
    <rPh sb="7" eb="9">
      <t>ゲンザイ</t>
    </rPh>
    <phoneticPr fontId="34"/>
  </si>
  <si>
    <t>平成２５年</t>
  </si>
  <si>
    <t>平成２５年</t>
    <phoneticPr fontId="34"/>
  </si>
  <si>
    <t>平成２４年</t>
  </si>
  <si>
    <t>平成２４年</t>
    <phoneticPr fontId="34"/>
  </si>
  <si>
    <t>平成２３年</t>
  </si>
  <si>
    <t>平成２３年</t>
    <phoneticPr fontId="34"/>
  </si>
  <si>
    <t>平成２２年</t>
  </si>
  <si>
    <t>平成２２年</t>
    <phoneticPr fontId="34"/>
  </si>
  <si>
    <t>平成２６年</t>
  </si>
  <si>
    <t>平成２６年</t>
    <phoneticPr fontId="34"/>
  </si>
  <si>
    <t>永住者数</t>
    <phoneticPr fontId="34"/>
  </si>
  <si>
    <t>長期滞在者数</t>
    <phoneticPr fontId="34"/>
  </si>
  <si>
    <t>（注）長期滞在者：３か月以上の海外在留者のうち、海外での生活は一時的なものであり、いずれ我が国に戻るつもりの邦人</t>
    <rPh sb="1" eb="2">
      <t>チュウ</t>
    </rPh>
    <phoneticPr fontId="34"/>
  </si>
  <si>
    <t>（注）永住者：３か月以上の海外在留者のうち、在留国などより永住権を認められており、生活の本拠を我が国から海外に移した邦人</t>
    <phoneticPr fontId="34"/>
  </si>
  <si>
    <t>平成21年10月 1日現在</t>
  </si>
  <si>
    <t xml:space="preserve">北マリアナ諸島（サイパン事） </t>
    <rPh sb="12" eb="13">
      <t>コト</t>
    </rPh>
    <phoneticPr fontId="34"/>
  </si>
  <si>
    <r>
      <t xml:space="preserve">ロンドン総
</t>
    </r>
    <r>
      <rPr>
        <sz val="7"/>
        <rFont val="ＭＳ Ｐゴシック"/>
        <family val="3"/>
        <charset val="128"/>
      </rPr>
      <t>(英国大)</t>
    </r>
    <rPh sb="4" eb="5">
      <t>ソウ</t>
    </rPh>
    <phoneticPr fontId="17"/>
  </si>
  <si>
    <r>
      <t xml:space="preserve">マニラ総
</t>
    </r>
    <r>
      <rPr>
        <sz val="7"/>
        <rFont val="ＭＳ Ｐゴシック"/>
        <family val="3"/>
        <charset val="128"/>
      </rPr>
      <t>(フィリピン大)</t>
    </r>
    <rPh sb="3" eb="4">
      <t>ソウ</t>
    </rPh>
    <phoneticPr fontId="17"/>
  </si>
  <si>
    <t>アルゼンチン大</t>
    <rPh sb="6" eb="7">
      <t>タイ</t>
    </rPh>
    <phoneticPr fontId="14"/>
  </si>
  <si>
    <t>メキシコ大</t>
    <rPh sb="4" eb="5">
      <t>タイ</t>
    </rPh>
    <phoneticPr fontId="14"/>
  </si>
  <si>
    <t>ポートランド総</t>
    <rPh sb="6" eb="7">
      <t>ソウ</t>
    </rPh>
    <phoneticPr fontId="17"/>
  </si>
  <si>
    <t>ベルギー大</t>
    <rPh sb="4" eb="5">
      <t>タイ</t>
    </rPh>
    <phoneticPr fontId="14"/>
  </si>
  <si>
    <t>ハンブルク総</t>
    <rPh sb="5" eb="6">
      <t>ソウ</t>
    </rPh>
    <phoneticPr fontId="17"/>
  </si>
  <si>
    <t>ペルー大</t>
    <rPh sb="3" eb="4">
      <t>タイ</t>
    </rPh>
    <phoneticPr fontId="14"/>
  </si>
  <si>
    <t>スウェーデン大</t>
    <rPh sb="6" eb="7">
      <t>タイ</t>
    </rPh>
    <phoneticPr fontId="14"/>
  </si>
  <si>
    <t>ベレン総</t>
    <rPh sb="3" eb="4">
      <t>ソウ</t>
    </rPh>
    <phoneticPr fontId="14"/>
  </si>
  <si>
    <t>カンボジア大</t>
    <rPh sb="5" eb="6">
      <t>タイ</t>
    </rPh>
    <phoneticPr fontId="14"/>
  </si>
  <si>
    <t>アイルランド大</t>
    <rPh sb="6" eb="7">
      <t>タイ</t>
    </rPh>
    <phoneticPr fontId="14"/>
  </si>
  <si>
    <t>チェコ大</t>
    <rPh sb="3" eb="4">
      <t>タイ</t>
    </rPh>
    <phoneticPr fontId="14"/>
  </si>
  <si>
    <t>コロンビア大</t>
    <rPh sb="5" eb="6">
      <t>タイ</t>
    </rPh>
    <phoneticPr fontId="14"/>
  </si>
  <si>
    <t>フィンランド大</t>
    <rPh sb="6" eb="7">
      <t>タイ</t>
    </rPh>
    <phoneticPr fontId="14"/>
  </si>
  <si>
    <t>ハンガリー大</t>
    <rPh sb="5" eb="6">
      <t>タイ</t>
    </rPh>
    <phoneticPr fontId="14"/>
  </si>
  <si>
    <t>チリ大</t>
    <rPh sb="2" eb="3">
      <t>タイ</t>
    </rPh>
    <phoneticPr fontId="14"/>
  </si>
  <si>
    <t>カタール大</t>
    <rPh sb="4" eb="5">
      <t>タイ</t>
    </rPh>
    <phoneticPr fontId="14"/>
  </si>
  <si>
    <t>米国大</t>
    <rPh sb="0" eb="1">
      <t>ベイ</t>
    </rPh>
    <phoneticPr fontId="7"/>
  </si>
  <si>
    <t>ポーランド大</t>
    <rPh sb="5" eb="6">
      <t>タイ</t>
    </rPh>
    <phoneticPr fontId="14"/>
  </si>
  <si>
    <t>エジプト大</t>
    <rPh sb="4" eb="5">
      <t>タイ</t>
    </rPh>
    <phoneticPr fontId="14"/>
  </si>
  <si>
    <t>サイパン駐</t>
    <rPh sb="4" eb="5">
      <t>チュウ</t>
    </rPh>
    <phoneticPr fontId="7"/>
  </si>
  <si>
    <t>ノルウェー大</t>
    <rPh sb="5" eb="6">
      <t>タイ</t>
    </rPh>
    <phoneticPr fontId="14"/>
  </si>
  <si>
    <t>ドミニカ共和国大</t>
    <rPh sb="7" eb="8">
      <t>タイ</t>
    </rPh>
    <phoneticPr fontId="14"/>
  </si>
  <si>
    <t>イラン大</t>
    <rPh sb="3" eb="4">
      <t>タイ</t>
    </rPh>
    <phoneticPr fontId="14"/>
  </si>
  <si>
    <t>アルジェリア大</t>
    <rPh sb="6" eb="7">
      <t>タイ</t>
    </rPh>
    <phoneticPr fontId="14"/>
  </si>
  <si>
    <t>ポルトガル大</t>
    <rPh sb="5" eb="6">
      <t>タイ</t>
    </rPh>
    <phoneticPr fontId="14"/>
  </si>
  <si>
    <t>ルクセンブルク大</t>
    <rPh sb="7" eb="8">
      <t>タイ</t>
    </rPh>
    <phoneticPr fontId="14"/>
  </si>
  <si>
    <t>ベネズエラ大</t>
    <rPh sb="5" eb="6">
      <t>タイ</t>
    </rPh>
    <phoneticPr fontId="14"/>
  </si>
  <si>
    <t>南スーダン大</t>
    <rPh sb="5" eb="6">
      <t>タイ</t>
    </rPh>
    <phoneticPr fontId="14"/>
  </si>
  <si>
    <t>コスタリカ大</t>
    <rPh sb="5" eb="6">
      <t>タイ</t>
    </rPh>
    <phoneticPr fontId="14"/>
  </si>
  <si>
    <t>エクアドル大</t>
    <rPh sb="5" eb="6">
      <t>タイ</t>
    </rPh>
    <phoneticPr fontId="14"/>
  </si>
  <si>
    <t>ウルグアイ大</t>
    <rPh sb="5" eb="6">
      <t>タイ</t>
    </rPh>
    <phoneticPr fontId="14"/>
  </si>
  <si>
    <t>タンザニア大</t>
    <rPh sb="5" eb="6">
      <t>タイ</t>
    </rPh>
    <phoneticPr fontId="14"/>
  </si>
  <si>
    <t>ルーマニア大</t>
    <rPh sb="5" eb="6">
      <t>タイ</t>
    </rPh>
    <phoneticPr fontId="14"/>
  </si>
  <si>
    <t>ヨルダン大</t>
    <rPh sb="4" eb="5">
      <t>タイ</t>
    </rPh>
    <phoneticPr fontId="14"/>
  </si>
  <si>
    <t>グアテマラ大</t>
    <rPh sb="5" eb="6">
      <t>タイ</t>
    </rPh>
    <phoneticPr fontId="14"/>
  </si>
  <si>
    <t>ウガンダ大</t>
    <rPh sb="4" eb="5">
      <t>タイ</t>
    </rPh>
    <phoneticPr fontId="14"/>
  </si>
  <si>
    <t>パラオ大</t>
    <rPh sb="3" eb="4">
      <t>タイ</t>
    </rPh>
    <phoneticPr fontId="14"/>
  </si>
  <si>
    <t>パナマ大</t>
    <rPh sb="3" eb="4">
      <t>タイ</t>
    </rPh>
    <phoneticPr fontId="14"/>
  </si>
  <si>
    <t>パプアニューギニア大</t>
    <rPh sb="9" eb="10">
      <t>タイ</t>
    </rPh>
    <phoneticPr fontId="14"/>
  </si>
  <si>
    <t>シリア大</t>
    <rPh sb="3" eb="4">
      <t>タイ</t>
    </rPh>
    <phoneticPr fontId="14"/>
  </si>
  <si>
    <t>ザンビア大</t>
    <rPh sb="4" eb="5">
      <t>タイ</t>
    </rPh>
    <phoneticPr fontId="14"/>
  </si>
  <si>
    <t>エチオピア大</t>
    <rPh sb="5" eb="6">
      <t>タイ</t>
    </rPh>
    <phoneticPr fontId="14"/>
  </si>
  <si>
    <t>ポートモレスビー総(パプアニューギニア大)</t>
    <rPh sb="19" eb="20">
      <t>タイ</t>
    </rPh>
    <phoneticPr fontId="14"/>
  </si>
  <si>
    <t>バーレーン大</t>
    <rPh sb="5" eb="6">
      <t>タイ</t>
    </rPh>
    <phoneticPr fontId="14"/>
  </si>
  <si>
    <t>スロバキア大</t>
    <rPh sb="5" eb="6">
      <t>タイ</t>
    </rPh>
    <phoneticPr fontId="14"/>
  </si>
  <si>
    <t>クウェート大</t>
    <rPh sb="5" eb="6">
      <t>タイ</t>
    </rPh>
    <phoneticPr fontId="14"/>
  </si>
  <si>
    <t>チュニジア大</t>
    <rPh sb="5" eb="6">
      <t>タイ</t>
    </rPh>
    <phoneticPr fontId="14"/>
  </si>
  <si>
    <t>ホンジュラス大</t>
    <rPh sb="6" eb="7">
      <t>タイ</t>
    </rPh>
    <phoneticPr fontId="14"/>
  </si>
  <si>
    <t>マラウィ大</t>
    <rPh sb="4" eb="5">
      <t>タイ</t>
    </rPh>
    <phoneticPr fontId="14"/>
  </si>
  <si>
    <t>エルサルバドル大</t>
    <rPh sb="7" eb="8">
      <t>タイ</t>
    </rPh>
    <phoneticPr fontId="14"/>
  </si>
  <si>
    <t>ナイジェリア大</t>
    <rPh sb="6" eb="7">
      <t>タイ</t>
    </rPh>
    <phoneticPr fontId="14"/>
  </si>
  <si>
    <t>ブルキナファソ大</t>
    <rPh sb="7" eb="8">
      <t>タイ</t>
    </rPh>
    <phoneticPr fontId="14"/>
  </si>
  <si>
    <t>スーダン大</t>
    <rPh sb="4" eb="5">
      <t>タイ</t>
    </rPh>
    <phoneticPr fontId="14"/>
  </si>
  <si>
    <t>ニカラグア大</t>
    <rPh sb="5" eb="6">
      <t>タイ</t>
    </rPh>
    <phoneticPr fontId="14"/>
  </si>
  <si>
    <t>モザンビーク大</t>
    <rPh sb="6" eb="7">
      <t>タイ</t>
    </rPh>
    <phoneticPr fontId="14"/>
  </si>
  <si>
    <t>キルギス大</t>
    <rPh sb="4" eb="5">
      <t>タイ</t>
    </rPh>
    <phoneticPr fontId="14"/>
  </si>
  <si>
    <t>ミクロネシア大</t>
    <rPh sb="6" eb="7">
      <t>タイ</t>
    </rPh>
    <phoneticPr fontId="14"/>
  </si>
  <si>
    <t>スロベニア大</t>
    <rPh sb="5" eb="6">
      <t>タイ</t>
    </rPh>
    <phoneticPr fontId="14"/>
  </si>
  <si>
    <t>ウズベキスタン大</t>
    <rPh sb="7" eb="8">
      <t>タイ</t>
    </rPh>
    <phoneticPr fontId="14"/>
  </si>
  <si>
    <t>ブルガリア大</t>
    <rPh sb="5" eb="6">
      <t>タイ</t>
    </rPh>
    <phoneticPr fontId="14"/>
  </si>
  <si>
    <t>オマーン大</t>
    <rPh sb="4" eb="5">
      <t>タイ</t>
    </rPh>
    <phoneticPr fontId="14"/>
  </si>
  <si>
    <t>クロアチア大</t>
    <rPh sb="5" eb="6">
      <t>タイ</t>
    </rPh>
    <phoneticPr fontId="14"/>
  </si>
  <si>
    <t>リビア大</t>
    <rPh sb="3" eb="4">
      <t>タイ</t>
    </rPh>
    <phoneticPr fontId="14"/>
  </si>
  <si>
    <t>ルワンダ大</t>
    <rPh sb="4" eb="5">
      <t>タイ</t>
    </rPh>
    <phoneticPr fontId="14"/>
  </si>
  <si>
    <t>アンゴラ大</t>
    <rPh sb="4" eb="5">
      <t>タイ</t>
    </rPh>
    <phoneticPr fontId="14"/>
  </si>
  <si>
    <t>ベナン大</t>
    <rPh sb="3" eb="4">
      <t>タイ</t>
    </rPh>
    <phoneticPr fontId="14"/>
  </si>
  <si>
    <t>アイスランド大</t>
    <rPh sb="6" eb="7">
      <t>タイ</t>
    </rPh>
    <phoneticPr fontId="14"/>
  </si>
  <si>
    <t>ソロモン大</t>
    <rPh sb="4" eb="5">
      <t>タイ</t>
    </rPh>
    <phoneticPr fontId="14"/>
  </si>
  <si>
    <t>キューバ大</t>
    <rPh sb="4" eb="5">
      <t>タイ</t>
    </rPh>
    <phoneticPr fontId="14"/>
  </si>
  <si>
    <t>トンガ大</t>
    <rPh sb="3" eb="4">
      <t>タイ</t>
    </rPh>
    <phoneticPr fontId="14"/>
  </si>
  <si>
    <t>レバノン大</t>
    <rPh sb="4" eb="5">
      <t>タイ</t>
    </rPh>
    <phoneticPr fontId="14"/>
  </si>
  <si>
    <t>エストニア大</t>
    <rPh sb="5" eb="6">
      <t>タイ</t>
    </rPh>
    <phoneticPr fontId="14"/>
  </si>
  <si>
    <t>ジンバブエ大</t>
    <rPh sb="5" eb="6">
      <t>タイ</t>
    </rPh>
    <phoneticPr fontId="14"/>
  </si>
  <si>
    <t>ボツワナ大</t>
    <rPh sb="4" eb="5">
      <t>タイ</t>
    </rPh>
    <phoneticPr fontId="14"/>
  </si>
  <si>
    <t>リトアニア大</t>
    <rPh sb="5" eb="6">
      <t>タイ</t>
    </rPh>
    <phoneticPr fontId="14"/>
  </si>
  <si>
    <t>マーシャル大</t>
    <rPh sb="5" eb="6">
      <t>タイ</t>
    </rPh>
    <phoneticPr fontId="14"/>
  </si>
  <si>
    <t>ジブチ大</t>
    <rPh sb="3" eb="4">
      <t>タイ</t>
    </rPh>
    <phoneticPr fontId="14"/>
  </si>
  <si>
    <t>マリ大</t>
    <rPh sb="2" eb="3">
      <t>タイ</t>
    </rPh>
    <phoneticPr fontId="14"/>
  </si>
  <si>
    <t>イエメン大</t>
    <rPh sb="4" eb="5">
      <t>タイ</t>
    </rPh>
    <phoneticPr fontId="14"/>
  </si>
  <si>
    <t>サモア大</t>
    <rPh sb="3" eb="4">
      <t>タイ</t>
    </rPh>
    <phoneticPr fontId="14"/>
  </si>
  <si>
    <t>タジキスタン大</t>
    <rPh sb="6" eb="7">
      <t>タイ</t>
    </rPh>
    <phoneticPr fontId="14"/>
  </si>
  <si>
    <t>ベラルーシ大</t>
    <rPh sb="5" eb="6">
      <t>タイ</t>
    </rPh>
    <phoneticPr fontId="14"/>
  </si>
  <si>
    <t>ラトビア大</t>
    <rPh sb="4" eb="5">
      <t>タイ</t>
    </rPh>
    <phoneticPr fontId="14"/>
  </si>
  <si>
    <t>アゼルバイジャン大</t>
    <rPh sb="8" eb="9">
      <t>タイ</t>
    </rPh>
    <phoneticPr fontId="14"/>
  </si>
  <si>
    <t>グルジア大</t>
    <rPh sb="4" eb="5">
      <t>タイ</t>
    </rPh>
    <phoneticPr fontId="14"/>
  </si>
  <si>
    <t>ハイチ大</t>
    <rPh sb="3" eb="4">
      <t>タイ</t>
    </rPh>
    <phoneticPr fontId="14"/>
  </si>
  <si>
    <t>ボスニア・ヘルツェゴビナ大</t>
    <rPh sb="12" eb="13">
      <t>タイ</t>
    </rPh>
    <phoneticPr fontId="14"/>
  </si>
  <si>
    <t>ギニア大</t>
    <rPh sb="3" eb="4">
      <t>タイ</t>
    </rPh>
    <phoneticPr fontId="14"/>
  </si>
  <si>
    <t>トルクメニスタン大</t>
    <rPh sb="8" eb="9">
      <t>タイ</t>
    </rPh>
    <phoneticPr fontId="14"/>
  </si>
  <si>
    <t>モーリタニア大</t>
    <rPh sb="6" eb="7">
      <t>タイ</t>
    </rPh>
    <phoneticPr fontId="14"/>
  </si>
  <si>
    <t>バチカン大</t>
    <rPh sb="4" eb="5">
      <t>タイ</t>
    </rPh>
    <phoneticPr fontId="14"/>
  </si>
  <si>
    <t>米国</t>
    <rPh sb="0" eb="1">
      <t>ベイ</t>
    </rPh>
    <phoneticPr fontId="7"/>
  </si>
  <si>
    <t>小学部</t>
    <phoneticPr fontId="39"/>
  </si>
  <si>
    <t>日本人学校</t>
    <phoneticPr fontId="34"/>
  </si>
  <si>
    <t>補習授業校</t>
    <phoneticPr fontId="34"/>
  </si>
  <si>
    <t>現地・国際校</t>
    <phoneticPr fontId="34"/>
  </si>
  <si>
    <t>中学部</t>
    <phoneticPr fontId="34"/>
  </si>
  <si>
    <t>２６年</t>
    <rPh sb="2" eb="3">
      <t>ネン</t>
    </rPh>
    <phoneticPr fontId="34"/>
  </si>
  <si>
    <t>１６年</t>
    <phoneticPr fontId="34"/>
  </si>
  <si>
    <t>１７年</t>
    <phoneticPr fontId="34"/>
  </si>
  <si>
    <t>１８年</t>
    <phoneticPr fontId="34"/>
  </si>
  <si>
    <t>１９年</t>
    <phoneticPr fontId="34"/>
  </si>
  <si>
    <t>２０年</t>
    <phoneticPr fontId="34"/>
  </si>
  <si>
    <t>２１年</t>
    <phoneticPr fontId="34"/>
  </si>
  <si>
    <t>２２年</t>
    <phoneticPr fontId="34"/>
  </si>
  <si>
    <t>２３年</t>
    <phoneticPr fontId="34"/>
  </si>
  <si>
    <t>平17年</t>
    <rPh sb="0" eb="1">
      <t>ヒラ</t>
    </rPh>
    <phoneticPr fontId="34"/>
  </si>
  <si>
    <t>平１５年</t>
    <rPh sb="3" eb="4">
      <t>ネン</t>
    </rPh>
    <phoneticPr fontId="39"/>
  </si>
  <si>
    <t>平成26年</t>
    <rPh sb="4" eb="5">
      <t>ネン</t>
    </rPh>
    <phoneticPr fontId="39"/>
  </si>
  <si>
    <t>各年４月１５日現在</t>
    <phoneticPr fontId="34"/>
  </si>
  <si>
    <t>米国</t>
    <rPh sb="0" eb="1">
      <t>ベイ</t>
    </rPh>
    <phoneticPr fontId="6"/>
  </si>
  <si>
    <t>（注）在留邦人：海外に３か月以上在留している日本国籍を有する者（「長期滞在者」と「永住者」に区分される）</t>
    <rPh sb="1" eb="2">
      <t>チュウ</t>
    </rPh>
    <rPh sb="33" eb="35">
      <t>チョウキ</t>
    </rPh>
    <rPh sb="35" eb="37">
      <t>タイザイ</t>
    </rPh>
    <rPh sb="37" eb="38">
      <t>モノ</t>
    </rPh>
    <rPh sb="41" eb="44">
      <t>エイジュウシャ</t>
    </rPh>
    <rPh sb="46" eb="48">
      <t>クブン</t>
    </rPh>
    <phoneticPr fontId="34"/>
  </si>
  <si>
    <t xml:space="preserve">平成２５年 </t>
  </si>
  <si>
    <t xml:space="preserve">平成２６年 </t>
    <phoneticPr fontId="20"/>
  </si>
  <si>
    <t>計</t>
    <rPh sb="0" eb="1">
      <t>ケイ</t>
    </rPh>
    <phoneticPr fontId="34"/>
  </si>
  <si>
    <t>平成26年</t>
    <phoneticPr fontId="20"/>
  </si>
  <si>
    <t>各年１０月１日現在　</t>
    <rPh sb="0" eb="1">
      <t>カク</t>
    </rPh>
    <rPh sb="1" eb="2">
      <t>ネン</t>
    </rPh>
    <phoneticPr fontId="34"/>
  </si>
  <si>
    <t>平成２６年</t>
    <phoneticPr fontId="34"/>
  </si>
  <si>
    <t>平成２２年</t>
    <phoneticPr fontId="34"/>
  </si>
  <si>
    <t xml:space="preserve"> </t>
    <phoneticPr fontId="34"/>
  </si>
  <si>
    <t xml:space="preserve">　　　　　　　 </t>
    <phoneticPr fontId="34"/>
  </si>
  <si>
    <t>（注）＋印 ：企業（拠点）数の総数は不明であるが、当該数値以上の企業（拠点）があることを示す</t>
    <rPh sb="1" eb="2">
      <t>チュウ</t>
    </rPh>
    <phoneticPr fontId="34"/>
  </si>
  <si>
    <t>グアム（ハガッニャ総）</t>
    <phoneticPr fontId="34"/>
  </si>
  <si>
    <t>（注３）「大」は大使館、「総」は総領事館、「事」は領事事務所、「駐」は出張駐在官事務所を示します。</t>
    <rPh sb="5" eb="6">
      <t>タイ</t>
    </rPh>
    <rPh sb="8" eb="11">
      <t>タイシカン</t>
    </rPh>
    <rPh sb="13" eb="14">
      <t>ソウ</t>
    </rPh>
    <rPh sb="16" eb="17">
      <t>ソウ</t>
    </rPh>
    <rPh sb="17" eb="20">
      <t>リョウジカン</t>
    </rPh>
    <rPh sb="22" eb="23">
      <t>コト</t>
    </rPh>
    <rPh sb="25" eb="27">
      <t>リョウジ</t>
    </rPh>
    <rPh sb="27" eb="30">
      <t>ジムショ</t>
    </rPh>
    <rPh sb="32" eb="33">
      <t>チュウ</t>
    </rPh>
    <rPh sb="35" eb="37">
      <t>シュッチョウ</t>
    </rPh>
    <rPh sb="37" eb="40">
      <t>チュウザイカン</t>
    </rPh>
    <rPh sb="44" eb="45">
      <t>シメ</t>
    </rPh>
    <phoneticPr fontId="34"/>
  </si>
  <si>
    <t>ポートモレスビー総</t>
    <phoneticPr fontId="37"/>
  </si>
  <si>
    <t>フィリピン大</t>
    <phoneticPr fontId="34"/>
  </si>
  <si>
    <t>英国大</t>
    <phoneticPr fontId="34"/>
  </si>
  <si>
    <t>インドネシア大</t>
    <phoneticPr fontId="34"/>
  </si>
  <si>
    <r>
      <t xml:space="preserve">総数
(拠点数) 
</t>
    </r>
    <r>
      <rPr>
        <sz val="9"/>
        <color theme="1"/>
        <rFont val="ＭＳ Ｐゴシック"/>
        <family val="3"/>
        <charset val="128"/>
      </rPr>
      <t xml:space="preserve">(①＋②＋③) </t>
    </r>
    <rPh sb="0" eb="2">
      <t>ソウスウ</t>
    </rPh>
    <rPh sb="1" eb="2">
      <t>カズ</t>
    </rPh>
    <rPh sb="4" eb="6">
      <t>キョテン</t>
    </rPh>
    <phoneticPr fontId="34"/>
  </si>
  <si>
    <r>
      <t xml:space="preserve">本邦
企業
</t>
    </r>
    <r>
      <rPr>
        <sz val="9"/>
        <rFont val="ＭＳ Ｐゴシック"/>
        <family val="3"/>
        <charset val="128"/>
      </rPr>
      <t>①</t>
    </r>
    <rPh sb="0" eb="2">
      <t>ホンポウ</t>
    </rPh>
    <rPh sb="3" eb="5">
      <t>キギョウ</t>
    </rPh>
    <phoneticPr fontId="20"/>
  </si>
  <si>
    <r>
      <t xml:space="preserve">現地法人企業
</t>
    </r>
    <r>
      <rPr>
        <sz val="9"/>
        <rFont val="ＭＳ Ｐゴシック"/>
        <family val="3"/>
        <charset val="128"/>
      </rPr>
      <t>②</t>
    </r>
    <rPh sb="0" eb="2">
      <t>ゲンチ</t>
    </rPh>
    <rPh sb="2" eb="4">
      <t>ホウジン</t>
    </rPh>
    <rPh sb="4" eb="6">
      <t>キギョウ</t>
    </rPh>
    <phoneticPr fontId="34"/>
  </si>
  <si>
    <r>
      <t xml:space="preserve">現地法人化されているか不明な企業
</t>
    </r>
    <r>
      <rPr>
        <sz val="9"/>
        <rFont val="ＭＳ Ｐゴシック"/>
        <family val="3"/>
        <charset val="128"/>
      </rPr>
      <t>③</t>
    </r>
    <rPh sb="0" eb="2">
      <t>ゲンチ</t>
    </rPh>
    <phoneticPr fontId="34"/>
  </si>
  <si>
    <t>－</t>
    <phoneticPr fontId="34"/>
  </si>
  <si>
    <t>-</t>
    <phoneticPr fontId="34"/>
  </si>
  <si>
    <t>+</t>
    <phoneticPr fontId="34"/>
  </si>
  <si>
    <t>－</t>
    <phoneticPr fontId="34"/>
  </si>
  <si>
    <t xml:space="preserve"> 平１７年</t>
    <rPh sb="1" eb="2">
      <t>ヒラ</t>
    </rPh>
    <phoneticPr fontId="39"/>
  </si>
  <si>
    <t>日系企業地域別比率の推移</t>
    <rPh sb="0" eb="2">
      <t>ニッケイ</t>
    </rPh>
    <rPh sb="2" eb="4">
      <t>キギョウ</t>
    </rPh>
    <rPh sb="4" eb="7">
      <t>チイキベツ</t>
    </rPh>
    <rPh sb="7" eb="9">
      <t>ヒリツ</t>
    </rPh>
    <rPh sb="10" eb="12">
      <t>スイイ</t>
    </rPh>
    <phoneticPr fontId="34"/>
  </si>
  <si>
    <t>シンガポール大</t>
    <rPh sb="6" eb="7">
      <t>タイ</t>
    </rPh>
    <phoneticPr fontId="3"/>
  </si>
  <si>
    <t>ホノルル総</t>
    <rPh sb="4" eb="5">
      <t>ソウ</t>
    </rPh>
    <phoneticPr fontId="81"/>
  </si>
  <si>
    <t>アルゼンチン大</t>
    <rPh sb="6" eb="7">
      <t>タイ</t>
    </rPh>
    <phoneticPr fontId="3"/>
  </si>
  <si>
    <t>メキシコ大</t>
    <rPh sb="4" eb="5">
      <t>タイ</t>
    </rPh>
    <phoneticPr fontId="3"/>
  </si>
  <si>
    <t>ポートランド事</t>
  </si>
  <si>
    <t>大連事</t>
  </si>
  <si>
    <t>ベルギー大</t>
    <rPh sb="4" eb="5">
      <t>タイ</t>
    </rPh>
    <phoneticPr fontId="3"/>
  </si>
  <si>
    <t>ハンブルク事</t>
  </si>
  <si>
    <t>ケアンズ事</t>
  </si>
  <si>
    <t>ペルー大</t>
    <rPh sb="3" eb="4">
      <t>タイ</t>
    </rPh>
    <phoneticPr fontId="3"/>
  </si>
  <si>
    <t>ジュネーブ事</t>
  </si>
  <si>
    <t>リヨン事</t>
  </si>
  <si>
    <t>スウェーデン大</t>
    <rPh sb="6" eb="7">
      <t>タイ</t>
    </rPh>
    <phoneticPr fontId="3"/>
  </si>
  <si>
    <t>オーストリア大</t>
    <rPh sb="6" eb="7">
      <t>タイ</t>
    </rPh>
    <phoneticPr fontId="3"/>
  </si>
  <si>
    <t>セブ事</t>
  </si>
  <si>
    <t>クライストチャーチ事</t>
  </si>
  <si>
    <t>サンタクルス事</t>
  </si>
  <si>
    <t>ベレン事</t>
  </si>
  <si>
    <t>カンボジア大</t>
    <rPh sb="5" eb="6">
      <t>タイ</t>
    </rPh>
    <phoneticPr fontId="3"/>
  </si>
  <si>
    <t>エンカルナシオン事</t>
  </si>
  <si>
    <t>アイルランド大</t>
  </si>
  <si>
    <t>フィンランド大</t>
    <rPh sb="6" eb="7">
      <t>タイ</t>
    </rPh>
    <phoneticPr fontId="3"/>
  </si>
  <si>
    <t>チェコ大</t>
    <rPh sb="3" eb="4">
      <t>タイ</t>
    </rPh>
    <phoneticPr fontId="3"/>
  </si>
  <si>
    <t>チリ大</t>
    <rPh sb="2" eb="3">
      <t>タイ</t>
    </rPh>
    <phoneticPr fontId="3"/>
  </si>
  <si>
    <t>ダバオ事</t>
  </si>
  <si>
    <t>デンマーク大</t>
    <rPh sb="5" eb="6">
      <t>タイ</t>
    </rPh>
    <phoneticPr fontId="3"/>
  </si>
  <si>
    <t>コロンビア大</t>
    <rPh sb="5" eb="6">
      <t>タイ</t>
    </rPh>
    <phoneticPr fontId="3"/>
  </si>
  <si>
    <t>ハンガリー大</t>
    <rPh sb="5" eb="6">
      <t>タイ</t>
    </rPh>
    <phoneticPr fontId="81"/>
  </si>
  <si>
    <t>レシフェ事</t>
  </si>
  <si>
    <t>ポーランド大</t>
    <rPh sb="5" eb="6">
      <t>タイ</t>
    </rPh>
    <phoneticPr fontId="3"/>
  </si>
  <si>
    <t>スリランカ大</t>
    <rPh sb="5" eb="6">
      <t>タイ</t>
    </rPh>
    <phoneticPr fontId="81"/>
  </si>
  <si>
    <t>ベンガルール事</t>
  </si>
  <si>
    <t>ジョホールバル駐</t>
    <rPh sb="7" eb="8">
      <t>チュウ</t>
    </rPh>
    <phoneticPr fontId="3"/>
  </si>
  <si>
    <t>ネパール大</t>
    <rPh sb="4" eb="5">
      <t>タイ</t>
    </rPh>
    <phoneticPr fontId="3"/>
  </si>
  <si>
    <t>ノルウェー大</t>
    <rPh sb="5" eb="6">
      <t>タイ</t>
    </rPh>
    <phoneticPr fontId="3"/>
  </si>
  <si>
    <t>ポルトアレグレ事</t>
  </si>
  <si>
    <t>エジプト大</t>
    <rPh sb="4" eb="5">
      <t>タイ</t>
    </rPh>
    <phoneticPr fontId="3"/>
  </si>
  <si>
    <t>米国大</t>
    <rPh sb="0" eb="1">
      <t>ベイ</t>
    </rPh>
    <phoneticPr fontId="3"/>
  </si>
  <si>
    <t>イスラエル大</t>
    <rPh sb="5" eb="6">
      <t>タイ</t>
    </rPh>
    <phoneticPr fontId="81"/>
  </si>
  <si>
    <t>バングラデシュ大</t>
    <rPh sb="7" eb="8">
      <t>タイ</t>
    </rPh>
    <phoneticPr fontId="3"/>
  </si>
  <si>
    <t>コタキナバル事</t>
  </si>
  <si>
    <t>カタール大</t>
    <rPh sb="4" eb="5">
      <t>タイ</t>
    </rPh>
    <phoneticPr fontId="3"/>
  </si>
  <si>
    <t>サイパン事</t>
    <rPh sb="4" eb="5">
      <t>コト</t>
    </rPh>
    <phoneticPr fontId="3"/>
  </si>
  <si>
    <t>ドミニカ共和国大</t>
    <rPh sb="7" eb="8">
      <t>タイ</t>
    </rPh>
    <phoneticPr fontId="81"/>
  </si>
  <si>
    <t>ケニア大</t>
    <rPh sb="3" eb="4">
      <t>タイ</t>
    </rPh>
    <phoneticPr fontId="3"/>
  </si>
  <si>
    <t>ギリシャ大</t>
    <rPh sb="4" eb="5">
      <t>タイ</t>
    </rPh>
    <phoneticPr fontId="3"/>
  </si>
  <si>
    <t>イラン大</t>
    <rPh sb="3" eb="4">
      <t>タイ</t>
    </rPh>
    <phoneticPr fontId="3"/>
  </si>
  <si>
    <t>アンカレジ事</t>
  </si>
  <si>
    <t>ルクセンブルク大</t>
    <rPh sb="7" eb="8">
      <t>タイ</t>
    </rPh>
    <phoneticPr fontId="3"/>
  </si>
  <si>
    <t>ポルトガル大</t>
    <rPh sb="5" eb="6">
      <t>タイ</t>
    </rPh>
    <phoneticPr fontId="3"/>
  </si>
  <si>
    <t>ケープタウン事</t>
  </si>
  <si>
    <t>ベネズエラ大</t>
    <rPh sb="5" eb="6">
      <t>タイ</t>
    </rPh>
    <phoneticPr fontId="3"/>
  </si>
  <si>
    <t>南スーダン大</t>
    <rPh sb="5" eb="6">
      <t>タイ</t>
    </rPh>
    <phoneticPr fontId="3"/>
  </si>
  <si>
    <t>モロッコ大</t>
    <rPh sb="4" eb="5">
      <t>タイ</t>
    </rPh>
    <phoneticPr fontId="3"/>
  </si>
  <si>
    <t>グアテマラ大</t>
    <rPh sb="5" eb="6">
      <t>タイ</t>
    </rPh>
    <phoneticPr fontId="3"/>
  </si>
  <si>
    <t>ルーマニア大</t>
    <rPh sb="5" eb="6">
      <t>タイ</t>
    </rPh>
    <phoneticPr fontId="81"/>
  </si>
  <si>
    <t>エクアドル大</t>
    <rPh sb="5" eb="6">
      <t>タイ</t>
    </rPh>
    <phoneticPr fontId="3"/>
  </si>
  <si>
    <t>パラオ大</t>
  </si>
  <si>
    <t>ガーナ大</t>
    <rPh sb="3" eb="4">
      <t>タイ</t>
    </rPh>
    <phoneticPr fontId="3"/>
  </si>
  <si>
    <t>コスタリカ大</t>
    <rPh sb="5" eb="6">
      <t>タイ</t>
    </rPh>
    <phoneticPr fontId="3"/>
  </si>
  <si>
    <t>タンザニア大</t>
    <rPh sb="5" eb="6">
      <t>タイ</t>
    </rPh>
    <phoneticPr fontId="3"/>
  </si>
  <si>
    <t>パナマ大</t>
    <rPh sb="3" eb="4">
      <t>タイ</t>
    </rPh>
    <phoneticPr fontId="3"/>
  </si>
  <si>
    <t>ウルグアイ大</t>
    <rPh sb="5" eb="6">
      <t>タイ</t>
    </rPh>
    <phoneticPr fontId="3"/>
  </si>
  <si>
    <t>ヨルダン大</t>
    <rPh sb="4" eb="5">
      <t>タイ</t>
    </rPh>
    <phoneticPr fontId="3"/>
  </si>
  <si>
    <t>ウガンダ大</t>
    <rPh sb="4" eb="5">
      <t>タイ</t>
    </rPh>
    <phoneticPr fontId="3"/>
  </si>
  <si>
    <t>エチオピア大</t>
    <rPh sb="5" eb="6">
      <t>タイ</t>
    </rPh>
    <phoneticPr fontId="3"/>
  </si>
  <si>
    <t>ザンビア大</t>
    <rPh sb="4" eb="5">
      <t>タイ</t>
    </rPh>
    <phoneticPr fontId="3"/>
  </si>
  <si>
    <t>アルジェリア大</t>
    <rPh sb="6" eb="7">
      <t>タイ</t>
    </rPh>
    <phoneticPr fontId="3"/>
  </si>
  <si>
    <t>バーレーン大</t>
    <rPh sb="5" eb="6">
      <t>タイ</t>
    </rPh>
    <phoneticPr fontId="3"/>
  </si>
  <si>
    <t>ジャマイカ大</t>
    <rPh sb="5" eb="6">
      <t>タイ</t>
    </rPh>
    <phoneticPr fontId="81"/>
  </si>
  <si>
    <t>セネガル大</t>
    <rPh sb="4" eb="5">
      <t>タイ</t>
    </rPh>
    <phoneticPr fontId="3"/>
  </si>
  <si>
    <t>ウクライナ大</t>
    <rPh sb="5" eb="6">
      <t>タイ</t>
    </rPh>
    <phoneticPr fontId="81"/>
  </si>
  <si>
    <t>マカッサル事</t>
  </si>
  <si>
    <t>スロバキア大</t>
    <rPh sb="5" eb="6">
      <t>タイ</t>
    </rPh>
    <phoneticPr fontId="3"/>
  </si>
  <si>
    <t>モザンビーク大</t>
    <rPh sb="6" eb="7">
      <t>タイ</t>
    </rPh>
    <phoneticPr fontId="3"/>
  </si>
  <si>
    <t>エルサルバドル大</t>
    <rPh sb="7" eb="8">
      <t>タイ</t>
    </rPh>
    <phoneticPr fontId="3"/>
  </si>
  <si>
    <t>マラウィ大</t>
    <rPh sb="4" eb="5">
      <t>タイ</t>
    </rPh>
    <phoneticPr fontId="3"/>
  </si>
  <si>
    <t>クウェート大</t>
    <rPh sb="5" eb="6">
      <t>タイ</t>
    </rPh>
    <phoneticPr fontId="3"/>
  </si>
  <si>
    <t>ラスパルマス事</t>
  </si>
  <si>
    <t>ホンジュラス大</t>
    <rPh sb="6" eb="7">
      <t>タイ</t>
    </rPh>
    <phoneticPr fontId="3"/>
  </si>
  <si>
    <t>チュニジア大</t>
    <rPh sb="5" eb="6">
      <t>タイ</t>
    </rPh>
    <phoneticPr fontId="3"/>
  </si>
  <si>
    <t>キルギス大</t>
    <rPh sb="4" eb="5">
      <t>タイ</t>
    </rPh>
    <phoneticPr fontId="3"/>
  </si>
  <si>
    <t>パプアニューギニア大</t>
    <rPh sb="9" eb="10">
      <t>タイ</t>
    </rPh>
    <phoneticPr fontId="3"/>
  </si>
  <si>
    <t>セルビア大</t>
    <rPh sb="4" eb="5">
      <t>タイ</t>
    </rPh>
    <phoneticPr fontId="3"/>
  </si>
  <si>
    <t>スロベニア大</t>
    <rPh sb="5" eb="6">
      <t>タイ</t>
    </rPh>
    <phoneticPr fontId="3"/>
  </si>
  <si>
    <t>ニカラグア大</t>
    <rPh sb="5" eb="6">
      <t>タイ</t>
    </rPh>
    <phoneticPr fontId="3"/>
  </si>
  <si>
    <t>オマーン大</t>
    <rPh sb="4" eb="5">
      <t>タイ</t>
    </rPh>
    <phoneticPr fontId="3"/>
  </si>
  <si>
    <t>ナイジェリア大</t>
    <rPh sb="6" eb="7">
      <t>タイ</t>
    </rPh>
    <phoneticPr fontId="3"/>
  </si>
  <si>
    <t>スーダン大</t>
    <rPh sb="4" eb="5">
      <t>タイ</t>
    </rPh>
    <phoneticPr fontId="3"/>
  </si>
  <si>
    <t>ミクロネシア大</t>
    <rPh sb="6" eb="7">
      <t>タイ</t>
    </rPh>
    <phoneticPr fontId="3"/>
  </si>
  <si>
    <t>ブルキナファソ大</t>
    <rPh sb="7" eb="8">
      <t>タイ</t>
    </rPh>
    <phoneticPr fontId="3"/>
  </si>
  <si>
    <t>マダガスカル大</t>
    <rPh sb="6" eb="7">
      <t>タイ</t>
    </rPh>
    <phoneticPr fontId="3"/>
  </si>
  <si>
    <t>東ティモール大</t>
    <rPh sb="6" eb="7">
      <t>タイ</t>
    </rPh>
    <phoneticPr fontId="3"/>
  </si>
  <si>
    <t>ブルガリア大</t>
    <rPh sb="5" eb="6">
      <t>タイ</t>
    </rPh>
    <phoneticPr fontId="3"/>
  </si>
  <si>
    <t>クロアチア大</t>
    <rPh sb="5" eb="6">
      <t>タイ</t>
    </rPh>
    <phoneticPr fontId="3"/>
  </si>
  <si>
    <t>ルワンダ大</t>
    <rPh sb="4" eb="5">
      <t>タイ</t>
    </rPh>
    <phoneticPr fontId="3"/>
  </si>
  <si>
    <t>ウズベキスタン大</t>
    <rPh sb="7" eb="8">
      <t>タイ</t>
    </rPh>
    <phoneticPr fontId="3"/>
  </si>
  <si>
    <t>アイスランド大</t>
    <rPh sb="6" eb="7">
      <t>タイ</t>
    </rPh>
    <phoneticPr fontId="3"/>
  </si>
  <si>
    <t>エストニア大</t>
    <rPh sb="5" eb="6">
      <t>タイ</t>
    </rPh>
    <phoneticPr fontId="3"/>
  </si>
  <si>
    <t>コートジボワール大</t>
    <rPh sb="8" eb="9">
      <t>タイ</t>
    </rPh>
    <phoneticPr fontId="3"/>
  </si>
  <si>
    <t>キューバ大</t>
    <rPh sb="4" eb="5">
      <t>タイ</t>
    </rPh>
    <phoneticPr fontId="3"/>
  </si>
  <si>
    <t>トリニダード・トバゴ大</t>
    <rPh sb="10" eb="11">
      <t>タイ</t>
    </rPh>
    <phoneticPr fontId="3"/>
  </si>
  <si>
    <t>ジンバブエ大</t>
    <rPh sb="5" eb="6">
      <t>タイ</t>
    </rPh>
    <phoneticPr fontId="3"/>
  </si>
  <si>
    <t>カメルーン大</t>
    <rPh sb="5" eb="6">
      <t>タイ</t>
    </rPh>
    <phoneticPr fontId="3"/>
  </si>
  <si>
    <t>ガボン大</t>
    <rPh sb="3" eb="4">
      <t>タイ</t>
    </rPh>
    <phoneticPr fontId="3"/>
  </si>
  <si>
    <t>ボツワナ大</t>
    <rPh sb="4" eb="5">
      <t>タイ</t>
    </rPh>
    <phoneticPr fontId="3"/>
  </si>
  <si>
    <t>ソロモン大</t>
    <rPh sb="4" eb="5">
      <t>タイ</t>
    </rPh>
    <phoneticPr fontId="81"/>
  </si>
  <si>
    <t>ベナン大</t>
    <rPh sb="3" eb="4">
      <t>タイ</t>
    </rPh>
    <phoneticPr fontId="3"/>
  </si>
  <si>
    <t>レバノン大</t>
    <rPh sb="4" eb="5">
      <t>タイ</t>
    </rPh>
    <phoneticPr fontId="3"/>
  </si>
  <si>
    <t>アンゴラ大</t>
    <rPh sb="4" eb="5">
      <t>タイ</t>
    </rPh>
    <phoneticPr fontId="3"/>
  </si>
  <si>
    <t>サモア大</t>
    <rPh sb="3" eb="4">
      <t>タイ</t>
    </rPh>
    <phoneticPr fontId="3"/>
  </si>
  <si>
    <t>リトアニア大</t>
    <rPh sb="5" eb="6">
      <t>タイ</t>
    </rPh>
    <phoneticPr fontId="3"/>
  </si>
  <si>
    <t>コンゴ民主共和国大</t>
    <rPh sb="8" eb="9">
      <t>タイ</t>
    </rPh>
    <phoneticPr fontId="81"/>
  </si>
  <si>
    <t>トンガ大</t>
    <rPh sb="3" eb="4">
      <t>タイ</t>
    </rPh>
    <phoneticPr fontId="3"/>
  </si>
  <si>
    <t>ベラルーシ大</t>
    <rPh sb="5" eb="6">
      <t>タイ</t>
    </rPh>
    <phoneticPr fontId="3"/>
  </si>
  <si>
    <t>マーシャル大</t>
  </si>
  <si>
    <t>ラトビア大</t>
    <rPh sb="4" eb="5">
      <t>タイ</t>
    </rPh>
    <phoneticPr fontId="3"/>
  </si>
  <si>
    <t>ジブチ大</t>
    <rPh sb="3" eb="4">
      <t>タイ</t>
    </rPh>
    <phoneticPr fontId="3"/>
  </si>
  <si>
    <t>ハイチ大</t>
    <rPh sb="3" eb="4">
      <t>タイ</t>
    </rPh>
    <phoneticPr fontId="3"/>
  </si>
  <si>
    <t>ボスニア・ヘルツェゴビナ大</t>
    <rPh sb="12" eb="13">
      <t>タイ</t>
    </rPh>
    <phoneticPr fontId="81"/>
  </si>
  <si>
    <t>タジキスタン大</t>
    <rPh sb="6" eb="7">
      <t>タイ</t>
    </rPh>
    <phoneticPr fontId="3"/>
  </si>
  <si>
    <t>アゼルバイジャン大</t>
    <rPh sb="8" eb="9">
      <t>タイ</t>
    </rPh>
    <phoneticPr fontId="3"/>
  </si>
  <si>
    <t>イエメン大</t>
    <rPh sb="4" eb="5">
      <t>タイ</t>
    </rPh>
    <phoneticPr fontId="3"/>
  </si>
  <si>
    <t>マリ大</t>
    <rPh sb="2" eb="3">
      <t>タイ</t>
    </rPh>
    <phoneticPr fontId="3"/>
  </si>
  <si>
    <t>トルクメニスタン大</t>
    <rPh sb="8" eb="9">
      <t>タイ</t>
    </rPh>
    <phoneticPr fontId="3"/>
  </si>
  <si>
    <t>モーリタニア大</t>
    <rPh sb="6" eb="7">
      <t>タイ</t>
    </rPh>
    <phoneticPr fontId="3"/>
  </si>
  <si>
    <t>ギニア大</t>
    <rPh sb="3" eb="4">
      <t>タイ</t>
    </rPh>
    <phoneticPr fontId="3"/>
  </si>
  <si>
    <t>リビア大</t>
    <rPh sb="3" eb="4">
      <t>タイ</t>
    </rPh>
    <phoneticPr fontId="81"/>
  </si>
  <si>
    <t>バチカン大</t>
    <rPh sb="4" eb="5">
      <t>タイ</t>
    </rPh>
    <phoneticPr fontId="3"/>
  </si>
  <si>
    <t>ジャカルタ総(インドネシア大)</t>
    <rPh sb="5" eb="6">
      <t>ソウ</t>
    </rPh>
    <phoneticPr fontId="17"/>
  </si>
  <si>
    <t>マリ</t>
    <phoneticPr fontId="34"/>
  </si>
  <si>
    <t>-</t>
    <phoneticPr fontId="34"/>
  </si>
  <si>
    <r>
      <t>ジョージア大</t>
    </r>
    <r>
      <rPr>
        <sz val="7"/>
        <rFont val="ＭＳ Ｐゴシック"/>
        <family val="3"/>
      </rPr>
      <t xml:space="preserve"> </t>
    </r>
    <r>
      <rPr>
        <sz val="7"/>
        <color theme="1"/>
        <rFont val="MS UI Gothic"/>
        <family val="3"/>
        <charset val="128"/>
      </rPr>
      <t>（注）</t>
    </r>
    <rPh sb="5" eb="6">
      <t>タイ</t>
    </rPh>
    <rPh sb="8" eb="9">
      <t>チュウ</t>
    </rPh>
    <phoneticPr fontId="3"/>
  </si>
  <si>
    <t>（注３）「大」は大使館、「総」は総領事館、「事」は領事事務所、「駐」は出張駐在官事務所を示します。</t>
    <rPh sb="5" eb="6">
      <t>タイ</t>
    </rPh>
    <rPh sb="8" eb="11">
      <t>タイシカン</t>
    </rPh>
    <rPh sb="13" eb="14">
      <t>ソウ</t>
    </rPh>
    <rPh sb="16" eb="17">
      <t>ソウ</t>
    </rPh>
    <rPh sb="17" eb="20">
      <t>リョウジカン</t>
    </rPh>
    <rPh sb="25" eb="27">
      <t>リョウジ</t>
    </rPh>
    <rPh sb="27" eb="30">
      <t>ジムショ</t>
    </rPh>
    <rPh sb="32" eb="33">
      <t>チュウ</t>
    </rPh>
    <rPh sb="35" eb="37">
      <t>シュッチョウ</t>
    </rPh>
    <rPh sb="37" eb="40">
      <t>チュウザイカン</t>
    </rPh>
    <rPh sb="40" eb="43">
      <t>ジムショ</t>
    </rPh>
    <rPh sb="44" eb="45">
      <t>シメ</t>
    </rPh>
    <phoneticPr fontId="34"/>
  </si>
  <si>
    <t>（注２）アフガニスタン、イラク及びシリア各大使館については、在留邦人及び日系企業の安全上の理由から管内の在留邦人数等の公表を控えており（シリアは平成２５年以降）、本表に記載していません。</t>
    <rPh sb="52" eb="54">
      <t>ザイリュウ</t>
    </rPh>
    <rPh sb="54" eb="56">
      <t>ホウジン</t>
    </rPh>
    <rPh sb="57" eb="58">
      <t>ナド</t>
    </rPh>
    <phoneticPr fontId="34"/>
  </si>
  <si>
    <t>（注１）「グルジア大」は、国名呼称の変更に伴い、「ジョージア大」に変更。</t>
    <phoneticPr fontId="34"/>
  </si>
  <si>
    <t>（注）「出張駐在官事務所」は、平成２６年８月１日付で「領事事務所」に変更されています（除くジョホール・バル出張駐在官事務所）。</t>
    <rPh sb="1" eb="2">
      <t>チュウ</t>
    </rPh>
    <rPh sb="4" eb="6">
      <t>シュッチョウ</t>
    </rPh>
    <rPh sb="6" eb="9">
      <t>チュウザイカン</t>
    </rPh>
    <rPh sb="9" eb="12">
      <t>ジムショ</t>
    </rPh>
    <rPh sb="15" eb="17">
      <t>ヘイセイ</t>
    </rPh>
    <rPh sb="19" eb="20">
      <t>ネン</t>
    </rPh>
    <rPh sb="21" eb="22">
      <t>ツキ</t>
    </rPh>
    <rPh sb="23" eb="24">
      <t>ヒ</t>
    </rPh>
    <rPh sb="24" eb="25">
      <t>ヅ</t>
    </rPh>
    <rPh sb="27" eb="29">
      <t>リョウジ</t>
    </rPh>
    <rPh sb="29" eb="32">
      <t>ジムショ</t>
    </rPh>
    <rPh sb="34" eb="36">
      <t>ヘンコウ</t>
    </rPh>
    <rPh sb="43" eb="44">
      <t>ノゾ</t>
    </rPh>
    <phoneticPr fontId="34"/>
  </si>
  <si>
    <t>バンガロール駐</t>
    <phoneticPr fontId="34"/>
  </si>
  <si>
    <t>ベンガルール事</t>
    <phoneticPr fontId="34"/>
  </si>
  <si>
    <t>（注）バンガロール出張駐在官事務所（後に領事事務所）は、平成２７年１月１日付で「ベンガルール領事事務所」に変更されています。</t>
    <rPh sb="9" eb="11">
      <t>シュッチョウ</t>
    </rPh>
    <rPh sb="11" eb="14">
      <t>チュウザイカン</t>
    </rPh>
    <rPh sb="14" eb="17">
      <t>ジムショ</t>
    </rPh>
    <rPh sb="18" eb="19">
      <t>ノチ</t>
    </rPh>
    <rPh sb="20" eb="22">
      <t>リョウジ</t>
    </rPh>
    <rPh sb="22" eb="25">
      <t>ジムショ</t>
    </rPh>
    <rPh sb="28" eb="30">
      <t>ヘイセイ</t>
    </rPh>
    <rPh sb="32" eb="33">
      <t>ネン</t>
    </rPh>
    <rPh sb="34" eb="35">
      <t>ツキ</t>
    </rPh>
    <rPh sb="36" eb="37">
      <t>ヒ</t>
    </rPh>
    <rPh sb="37" eb="38">
      <t>ヅ</t>
    </rPh>
    <rPh sb="46" eb="48">
      <t>リョウジ</t>
    </rPh>
    <rPh sb="48" eb="51">
      <t>ジムショ</t>
    </rPh>
    <rPh sb="53" eb="55">
      <t>ヘンコウ</t>
    </rPh>
    <phoneticPr fontId="34"/>
  </si>
  <si>
    <t>（注１）「出張駐在官事務所」は、平成２６年８月１日付で「領事事務所」に変更されています（除くジョホール・バル出張駐在官事務所）。
（注２）バンガロール出張駐在官事務所（後に領事事務所）は、平成２７年１月１日付で「ベンガルール領事事務所」に変更されています。</t>
    <phoneticPr fontId="34"/>
  </si>
  <si>
    <t>（注１）「グルジア大」は、国名呼称の変更に伴い、「ジョージア大」に変更。
（注２）アフガニスタン、イラク及びシリア各大使館については、在留邦人及び日系企業の安全上の理由から管内の日系企業数等の公表を控えており（シリアは平成２５年以降）、本表に記載していません。</t>
    <rPh sb="9" eb="10">
      <t>タイ</t>
    </rPh>
    <rPh sb="13" eb="15">
      <t>コクメイ</t>
    </rPh>
    <rPh sb="15" eb="17">
      <t>コショウ</t>
    </rPh>
    <rPh sb="18" eb="20">
      <t>ヘンコウ</t>
    </rPh>
    <rPh sb="21" eb="22">
      <t>トモナ</t>
    </rPh>
    <rPh sb="30" eb="31">
      <t>タイ</t>
    </rPh>
    <rPh sb="33" eb="35">
      <t>ヘンコウ</t>
    </rPh>
    <rPh sb="52" eb="53">
      <t>オヨ</t>
    </rPh>
    <rPh sb="57" eb="58">
      <t>カク</t>
    </rPh>
    <rPh sb="58" eb="60">
      <t>タイシ</t>
    </rPh>
    <rPh sb="67" eb="69">
      <t>ザイリュウ</t>
    </rPh>
    <rPh sb="69" eb="71">
      <t>ホウジン</t>
    </rPh>
    <rPh sb="71" eb="72">
      <t>オヨ</t>
    </rPh>
    <rPh sb="73" eb="75">
      <t>ニッケイ</t>
    </rPh>
    <rPh sb="75" eb="77">
      <t>キギョウ</t>
    </rPh>
    <rPh sb="78" eb="80">
      <t>アンゼン</t>
    </rPh>
    <rPh sb="80" eb="81">
      <t>ウエ</t>
    </rPh>
    <rPh sb="82" eb="84">
      <t>リユウ</t>
    </rPh>
    <rPh sb="86" eb="88">
      <t>カンナイ</t>
    </rPh>
    <rPh sb="89" eb="91">
      <t>ニッケイ</t>
    </rPh>
    <rPh sb="91" eb="93">
      <t>キギョウ</t>
    </rPh>
    <rPh sb="93" eb="94">
      <t>カズ</t>
    </rPh>
    <rPh sb="94" eb="95">
      <t>ナド</t>
    </rPh>
    <rPh sb="96" eb="98">
      <t>コウヒョウ</t>
    </rPh>
    <rPh sb="99" eb="100">
      <t>ヒカ</t>
    </rPh>
    <rPh sb="109" eb="111">
      <t>ヘイセイ</t>
    </rPh>
    <rPh sb="113" eb="114">
      <t>ネン</t>
    </rPh>
    <rPh sb="114" eb="116">
      <t>イコウ</t>
    </rPh>
    <rPh sb="118" eb="119">
      <t>ホン</t>
    </rPh>
    <rPh sb="119" eb="120">
      <t>ヒョウ</t>
    </rPh>
    <rPh sb="121" eb="123">
      <t>キサイ</t>
    </rPh>
    <phoneticPr fontId="34"/>
  </si>
  <si>
    <t xml:space="preserve">男性 </t>
    <rPh sb="0" eb="2">
      <t>ダンセイ</t>
    </rPh>
    <phoneticPr fontId="34"/>
  </si>
  <si>
    <t>H17年比</t>
    <rPh sb="3" eb="4">
      <t>ネン</t>
    </rPh>
    <rPh sb="4" eb="5">
      <t>ヒ</t>
    </rPh>
    <phoneticPr fontId="39"/>
  </si>
  <si>
    <r>
      <t xml:space="preserve">総数
</t>
    </r>
    <r>
      <rPr>
        <sz val="8"/>
        <rFont val="ＭＳ Ｐゴシック"/>
        <family val="3"/>
        <charset val="128"/>
        <scheme val="minor"/>
      </rPr>
      <t>（①＋②）</t>
    </r>
    <r>
      <rPr>
        <sz val="10"/>
        <rFont val="ＭＳ Ｐゴシック"/>
        <family val="3"/>
        <charset val="128"/>
        <scheme val="minor"/>
      </rPr>
      <t xml:space="preserve"> </t>
    </r>
    <phoneticPr fontId="34"/>
  </si>
  <si>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20"/>
  </si>
  <si>
    <r>
      <t xml:space="preserve">永住者
</t>
    </r>
    <r>
      <rPr>
        <sz val="8"/>
        <rFont val="ＭＳ Ｐゴシック"/>
        <family val="3"/>
        <charset val="128"/>
        <scheme val="minor"/>
      </rPr>
      <t xml:space="preserve">（②） </t>
    </r>
    <phoneticPr fontId="34"/>
  </si>
  <si>
    <t>邦人が海外で興した企業</t>
    <rPh sb="0" eb="2">
      <t>ホウジン</t>
    </rPh>
    <rPh sb="3" eb="5">
      <t>カイガイ</t>
    </rPh>
    <rPh sb="6" eb="7">
      <t>オコ</t>
    </rPh>
    <phoneticPr fontId="34"/>
  </si>
  <si>
    <t>グアム（ハガッニャ総）</t>
    <phoneticPr fontId="34"/>
  </si>
  <si>
    <t>男性</t>
  </si>
  <si>
    <t>平成２６年１０月１日現在</t>
    <phoneticPr fontId="34"/>
  </si>
  <si>
    <t>２．３．1   地域別在留邦人数推移</t>
    <rPh sb="15" eb="16">
      <t>カズ</t>
    </rPh>
    <phoneticPr fontId="34"/>
  </si>
  <si>
    <t>２．３．２   地域別永住者数推移</t>
    <rPh sb="14" eb="15">
      <t>カズ</t>
    </rPh>
    <phoneticPr fontId="34"/>
  </si>
  <si>
    <t>２．３．３   地域別長期滞在者数推移</t>
    <rPh sb="16" eb="17">
      <t>カズ</t>
    </rPh>
    <phoneticPr fontId="34"/>
  </si>
  <si>
    <t>２．５ 年齢別在留邦人数</t>
    <rPh sb="4" eb="6">
      <t>ネンレイ</t>
    </rPh>
    <rPh sb="6" eb="7">
      <t>ベツ</t>
    </rPh>
    <rPh sb="7" eb="9">
      <t>ザイリュウ</t>
    </rPh>
    <rPh sb="9" eb="11">
      <t>ホウジン</t>
    </rPh>
    <rPh sb="11" eb="12">
      <t>カズ</t>
    </rPh>
    <phoneticPr fontId="39"/>
  </si>
  <si>
    <t>２．６  長期滞在者の地域別職業構成</t>
    <rPh sb="5" eb="7">
      <t>チョウキ</t>
    </rPh>
    <phoneticPr fontId="39"/>
  </si>
  <si>
    <t>上位７か国の在留邦人数推移</t>
    <rPh sb="0" eb="2">
      <t>ジョウイ</t>
    </rPh>
    <rPh sb="4" eb="5">
      <t>コク</t>
    </rPh>
    <rPh sb="6" eb="8">
      <t>ザイリュウ</t>
    </rPh>
    <rPh sb="8" eb="10">
      <t>ホウジン</t>
    </rPh>
    <rPh sb="10" eb="11">
      <t>カズ</t>
    </rPh>
    <rPh sb="11" eb="13">
      <t>スイイ</t>
    </rPh>
    <phoneticPr fontId="39"/>
  </si>
  <si>
    <t>３．３   地域別日系企業（拠点）数推移</t>
    <rPh sb="9" eb="11">
      <t>ニッケイ</t>
    </rPh>
    <rPh sb="11" eb="13">
      <t>キギョウ</t>
    </rPh>
    <rPh sb="17" eb="18">
      <t>カズ</t>
    </rPh>
    <phoneticPr fontId="34"/>
  </si>
  <si>
    <t>３．４  国（地域）別日系企業（拠点）数上位５０位推移</t>
    <rPh sb="11" eb="13">
      <t>ニッケイ</t>
    </rPh>
    <rPh sb="13" eb="15">
      <t>キギョウ</t>
    </rPh>
    <rPh sb="16" eb="18">
      <t>キョテン</t>
    </rPh>
    <rPh sb="19" eb="20">
      <t>スウ</t>
    </rPh>
    <phoneticPr fontId="34"/>
  </si>
  <si>
    <t xml:space="preserve">東欧・旧ソ連          </t>
    <phoneticPr fontId="39"/>
  </si>
  <si>
    <t>東欧・旧ソ連</t>
    <phoneticPr fontId="39"/>
  </si>
  <si>
    <t>東欧・旧ソ連</t>
    <phoneticPr fontId="39"/>
  </si>
  <si>
    <t>東欧・旧ソ連</t>
    <phoneticPr fontId="39"/>
  </si>
  <si>
    <t>東欧・旧ソ連</t>
    <phoneticPr fontId="39"/>
  </si>
  <si>
    <t>東欧・旧ソ連</t>
    <phoneticPr fontId="39"/>
  </si>
  <si>
    <t>東欧・旧ソ連</t>
    <phoneticPr fontId="39"/>
  </si>
  <si>
    <t>男性</t>
    <phoneticPr fontId="5"/>
  </si>
  <si>
    <t>女性</t>
    <rPh sb="0" eb="2">
      <t>ジョセイ</t>
    </rPh>
    <phoneticPr fontId="5"/>
  </si>
  <si>
    <t>計</t>
    <rPh sb="0" eb="1">
      <t>ケイ</t>
    </rPh>
    <phoneticPr fontId="5"/>
  </si>
  <si>
    <t>６０歳以上</t>
    <rPh sb="2" eb="3">
      <t>サイ</t>
    </rPh>
    <rPh sb="3" eb="5">
      <t>イジョウ</t>
    </rPh>
    <phoneticPr fontId="5"/>
  </si>
  <si>
    <t>５０歳代</t>
    <rPh sb="2" eb="4">
      <t>サイダイ</t>
    </rPh>
    <phoneticPr fontId="5"/>
  </si>
  <si>
    <t>４０歳代</t>
    <phoneticPr fontId="5"/>
  </si>
  <si>
    <t>３０歳代</t>
    <phoneticPr fontId="5"/>
  </si>
  <si>
    <t>２０歳代</t>
    <phoneticPr fontId="5"/>
  </si>
  <si>
    <t>２０歳未満</t>
    <phoneticPr fontId="5"/>
  </si>
  <si>
    <t>東欧・旧ソ連</t>
    <rPh sb="3" eb="4">
      <t>キュウ</t>
    </rPh>
    <rPh sb="5" eb="6">
      <t>レン</t>
    </rPh>
    <phoneticPr fontId="34"/>
  </si>
  <si>
    <t>東欧・旧ソ連</t>
    <rPh sb="3" eb="4">
      <t>キュウ</t>
    </rPh>
    <rPh sb="5" eb="6">
      <t>レン</t>
    </rPh>
    <phoneticPr fontId="39"/>
  </si>
  <si>
    <t>東欧・旧ソ連</t>
    <phoneticPr fontId="39"/>
  </si>
  <si>
    <t>東欧・旧ソ連</t>
    <phoneticPr fontId="39"/>
  </si>
  <si>
    <t>（平成２６年（２０１４年）１０月１日現在）</t>
    <rPh sb="11" eb="12">
      <t>ネン</t>
    </rPh>
    <phoneticPr fontId="20"/>
  </si>
  <si>
    <t>２．３．１　　地域別在留邦人数推移</t>
    <rPh sb="7" eb="10">
      <t>チイキベツ</t>
    </rPh>
    <rPh sb="10" eb="12">
      <t>ザイリュウ</t>
    </rPh>
    <rPh sb="12" eb="14">
      <t>ホウジン</t>
    </rPh>
    <rPh sb="14" eb="15">
      <t>カズ</t>
    </rPh>
    <rPh sb="15" eb="17">
      <t>スイイ</t>
    </rPh>
    <phoneticPr fontId="20"/>
  </si>
  <si>
    <t>２．３．２　　地域別永住者数推移</t>
    <rPh sb="7" eb="10">
      <t>チイキベツ</t>
    </rPh>
    <rPh sb="10" eb="13">
      <t>エイジュウシャ</t>
    </rPh>
    <rPh sb="13" eb="14">
      <t>カズ</t>
    </rPh>
    <rPh sb="14" eb="16">
      <t>スイイ</t>
    </rPh>
    <phoneticPr fontId="20"/>
  </si>
  <si>
    <t>２．３．３　　地域別長期滞在者数推移</t>
    <rPh sb="7" eb="10">
      <t>チイキベツ</t>
    </rPh>
    <rPh sb="10" eb="12">
      <t>チョウキ</t>
    </rPh>
    <rPh sb="12" eb="14">
      <t>タイザイ</t>
    </rPh>
    <rPh sb="14" eb="15">
      <t>モノ</t>
    </rPh>
    <rPh sb="15" eb="16">
      <t>カズ</t>
    </rPh>
    <rPh sb="16" eb="18">
      <t>スイイ</t>
    </rPh>
    <phoneticPr fontId="20"/>
  </si>
  <si>
    <t>２．７．１　　国別在留邦人数上位５０位推移</t>
    <rPh sb="7" eb="8">
      <t>コク</t>
    </rPh>
    <rPh sb="8" eb="9">
      <t>ベツ</t>
    </rPh>
    <rPh sb="9" eb="11">
      <t>ザイリュウ</t>
    </rPh>
    <rPh sb="11" eb="13">
      <t>ホウジン</t>
    </rPh>
    <rPh sb="13" eb="14">
      <t>カズ</t>
    </rPh>
    <rPh sb="14" eb="16">
      <t>ジョウイ</t>
    </rPh>
    <rPh sb="18" eb="19">
      <t>イ</t>
    </rPh>
    <rPh sb="19" eb="21">
      <t>スイイ</t>
    </rPh>
    <phoneticPr fontId="20"/>
  </si>
  <si>
    <t>２．７．２　　国別永住者数上位５０位推移　　　</t>
    <rPh sb="9" eb="12">
      <t>エイジュウシャ</t>
    </rPh>
    <phoneticPr fontId="20"/>
  </si>
  <si>
    <t>２．７．３　　国別長期滞在者数上位５０位推移</t>
    <rPh sb="9" eb="11">
      <t>チョウキ</t>
    </rPh>
    <rPh sb="11" eb="14">
      <t>タイザイシャ</t>
    </rPh>
    <phoneticPr fontId="20"/>
  </si>
  <si>
    <t>Ⅳ　中米</t>
    <rPh sb="2" eb="4">
      <t>チュウベイ</t>
    </rPh>
    <phoneticPr fontId="20"/>
  </si>
  <si>
    <t>Ⅶ　東欧・旧ソ連</t>
    <rPh sb="2" eb="4">
      <t>トウオウ</t>
    </rPh>
    <rPh sb="5" eb="6">
      <t>キュウ</t>
    </rPh>
    <rPh sb="7" eb="8">
      <t>レン</t>
    </rPh>
    <phoneticPr fontId="20"/>
  </si>
  <si>
    <r>
      <t>【注】  「出張駐在官事務所」は、平成２６年８月１日付で「領事事務所」に変更されています（除くジョホール・バル出張駐在官事務所）。</t>
    </r>
    <r>
      <rPr>
        <b/>
        <sz val="14"/>
        <rFont val="ＭＳ Ｐ明朝"/>
        <family val="1"/>
        <charset val="128"/>
      </rPr>
      <t/>
    </r>
    <rPh sb="17" eb="19">
      <t>ヘイセイ</t>
    </rPh>
    <rPh sb="21" eb="22">
      <t>ネン</t>
    </rPh>
    <rPh sb="23" eb="24">
      <t>ツキ</t>
    </rPh>
    <rPh sb="25" eb="26">
      <t>ヒ</t>
    </rPh>
    <rPh sb="26" eb="27">
      <t>ヅ</t>
    </rPh>
    <rPh sb="29" eb="31">
      <t>リョウジ</t>
    </rPh>
    <rPh sb="31" eb="34">
      <t>ジムショ</t>
    </rPh>
    <rPh sb="36" eb="38">
      <t>ヘンコウ</t>
    </rPh>
    <rPh sb="45" eb="46">
      <t>ノゾ</t>
    </rPh>
    <phoneticPr fontId="20"/>
  </si>
  <si>
    <t>(イ)  現地法人化されている日系企業</t>
    <phoneticPr fontId="34"/>
  </si>
  <si>
    <t xml:space="preserve">　（d） 日本人が海外に渡って興した企業    </t>
    <phoneticPr fontId="34"/>
  </si>
  <si>
    <t>　以下の方を指します。ただし、その主たる目的が留学、研究にある者は下記（１０）に分類しました。
(ア) 僧侶、宣教師
(イ)  文芸家、著述家（上記（８）に含まれる者は除きます。）
(ウ)  弁護士、会計士
(エ)  碁、将棋、茶道、華道、日本舞踊、琴、尺八、三味線、柔道、空手、合気道師範等</t>
    <rPh sb="1" eb="3">
      <t>イカ</t>
    </rPh>
    <phoneticPr fontId="34"/>
  </si>
  <si>
    <t>　以下の方を指します。
(ア)  公費及び私費の留学生
(イ)  大学、 研究所その他の教育、 研究機関において教育又は研究に従事している者
(ウ)  日本語などの教師 （日本人学校等の在外教育施設に政府より派遣されている者は下記 （１１）（キ）に分類しました。）</t>
    <rPh sb="1" eb="3">
      <t>イカ</t>
    </rPh>
    <phoneticPr fontId="34"/>
  </si>
  <si>
    <t>　日本人が、本邦企業とは関係なく、海外に渡って興した企業を指します。 
【注１】本邦には親会社はありませんが、設立後、本邦に支店等を設置している場合があります。
【注２】「日本人が海外に渡って興した企業」 には、海外で生まれた日本国籍を所持する２世、３世等が興した会社についても、これに含めて集計しています。</t>
    <rPh sb="6" eb="8">
      <t>ホンポウ</t>
    </rPh>
    <rPh sb="8" eb="10">
      <t>キギョウ</t>
    </rPh>
    <rPh sb="12" eb="14">
      <t>カンケイ</t>
    </rPh>
    <rPh sb="40" eb="42">
      <t>ホンポウ</t>
    </rPh>
    <rPh sb="44" eb="45">
      <t>オヤ</t>
    </rPh>
    <rPh sb="45" eb="47">
      <t>カイシャ</t>
    </rPh>
    <rPh sb="55" eb="57">
      <t>セツリツ</t>
    </rPh>
    <rPh sb="57" eb="58">
      <t>アト</t>
    </rPh>
    <rPh sb="59" eb="61">
      <t>ホンポウ</t>
    </rPh>
    <rPh sb="62" eb="64">
      <t>シテン</t>
    </rPh>
    <rPh sb="64" eb="65">
      <t>ナド</t>
    </rPh>
    <rPh sb="66" eb="68">
      <t>セッチ</t>
    </rPh>
    <rPh sb="72" eb="74">
      <t>バアイ</t>
    </rPh>
    <rPh sb="118" eb="120">
      <t>ショジ</t>
    </rPh>
    <phoneticPr fontId="34"/>
  </si>
  <si>
    <t xml:space="preserve">国連開発計画（UNDP） </t>
    <phoneticPr fontId="34"/>
  </si>
  <si>
    <t xml:space="preserve">国連環境計画（UNEP） </t>
    <phoneticPr fontId="34"/>
  </si>
  <si>
    <t xml:space="preserve">国連難民高等弁務官事務所（UNHCR） </t>
    <phoneticPr fontId="34"/>
  </si>
  <si>
    <t xml:space="preserve">経済協力開発機構（OECD） </t>
    <phoneticPr fontId="34"/>
  </si>
  <si>
    <t xml:space="preserve">国連児童基金（UNICEF） </t>
    <phoneticPr fontId="34"/>
  </si>
  <si>
    <t xml:space="preserve">国際金融公社（IFC） </t>
    <phoneticPr fontId="34"/>
  </si>
  <si>
    <t xml:space="preserve">国際司法裁判所（ICJ） </t>
    <phoneticPr fontId="34"/>
  </si>
  <si>
    <t xml:space="preserve">国際復興開発銀行（IBRD） </t>
    <phoneticPr fontId="34"/>
  </si>
  <si>
    <r>
      <rPr>
        <b/>
        <sz val="14"/>
        <rFont val="ＭＳ Ｐ明朝"/>
        <family val="1"/>
        <charset val="128"/>
      </rPr>
      <t>（２）長期滞在者数</t>
    </r>
    <r>
      <rPr>
        <b/>
        <sz val="11"/>
        <color rgb="FF0070C0"/>
        <rFont val="ＭＳ Ｐ明朝"/>
        <family val="1"/>
        <charset val="128"/>
      </rPr>
      <t xml:space="preserve"> </t>
    </r>
    <r>
      <rPr>
        <b/>
        <sz val="11"/>
        <rFont val="ＭＳ Ｐ明朝"/>
        <family val="1"/>
        <charset val="128"/>
      </rPr>
      <t xml:space="preserve">  
　</t>
    </r>
    <r>
      <rPr>
        <sz val="11"/>
        <rFont val="ＭＳ Ｐ明朝"/>
        <family val="1"/>
        <charset val="128"/>
      </rPr>
      <t xml:space="preserve">「長期滞在者」は、前述のとおり８５万３，６８７人（前年比１万４，１７１人の増加）で、在留邦人全体の約６６％を占めています。 </t>
    </r>
    <r>
      <rPr>
        <b/>
        <sz val="11"/>
        <rFont val="ＭＳ Ｐ明朝"/>
        <family val="1"/>
        <charset val="128"/>
      </rPr>
      <t xml:space="preserve">
</t>
    </r>
    <r>
      <rPr>
        <b/>
        <sz val="14"/>
        <rFont val="ＭＳ Ｐ明朝"/>
        <family val="1"/>
        <charset val="128"/>
      </rPr>
      <t>（ア）前年比増減率</t>
    </r>
    <r>
      <rPr>
        <b/>
        <sz val="11"/>
        <rFont val="ＭＳ Ｐ明朝"/>
        <family val="1"/>
        <charset val="128"/>
      </rPr>
      <t xml:space="preserve">
　</t>
    </r>
    <r>
      <rPr>
        <sz val="11"/>
        <rFont val="ＭＳ Ｐ明朝"/>
        <family val="1"/>
        <charset val="128"/>
      </rPr>
      <t>前年比増減率では、約１．６９％の増加でした。この５年間で長期滞在者は、約１３％（９万４，８９９人）増加しています。</t>
    </r>
    <r>
      <rPr>
        <b/>
        <sz val="11"/>
        <rFont val="ＭＳ Ｐ明朝"/>
        <family val="1"/>
        <charset val="128"/>
      </rPr>
      <t xml:space="preserve">
</t>
    </r>
    <r>
      <rPr>
        <b/>
        <sz val="14"/>
        <rFont val="ＭＳ Ｐ明朝"/>
        <family val="1"/>
        <charset val="128"/>
      </rPr>
      <t>（イ）男女別</t>
    </r>
    <r>
      <rPr>
        <b/>
        <sz val="11"/>
        <rFont val="ＭＳ Ｐ明朝"/>
        <family val="1"/>
        <charset val="128"/>
      </rPr>
      <t xml:space="preserve">
　</t>
    </r>
    <r>
      <rPr>
        <sz val="11"/>
        <rFont val="ＭＳ Ｐ明朝"/>
        <family val="1"/>
        <charset val="128"/>
      </rPr>
      <t>男女別では、「男性」が４５万２，０９４人（約５３％）、「女性」が４０万１，５９３人（約４７％）であり、「男性」が「女性」を上回っています。
　「男性」の内訳は、「民間企業関係者」本人が約５１％（２３万２，００８人）で最も多く、次いで「民間企業関係者」同居家族約１３％（６万２８２人）、「留学生・研究者・教師」本人約１３％（５万９，９８０人）、「その他（無職など）」同居家族約５．９％（２万６，６４０人）の順となっています。
　「女性」の内訳は、「民間企業関係者」同居家族が約３４％（１３万４，５４６人）で最も多く、次いで「留学生・研究者・教師」本人約２３％（９万２，２４３人）、「その他（無職など）」本人約１４％（５万７，８０２人）、「民間企業関係者」本人約８．０％（３万２，２７６人）の順となっています。
　前年比の増減数では、「女性」が７，５６２人、「男性」が６，６０９人それぞれ増加しています。内訳は、「民間企業関係者」本人男性（４，９４１人）、同同居家族女性（１，８３３人）、「留学生・研究者・教師」本人女性（１，８６２人）などが増加する一方、「民間企業関係者」同居家族男性（１，５３７人）、「留学生・研究者・教師」同居家族女性（１９４人）などが減少しました。</t>
    </r>
    <r>
      <rPr>
        <b/>
        <sz val="14"/>
        <rFont val="ＭＳ Ｐゴシック"/>
        <family val="3"/>
        <charset val="128"/>
        <scheme val="minor"/>
      </rPr>
      <t/>
    </r>
    <rPh sb="3" eb="5">
      <t>チョウキ</t>
    </rPh>
    <rPh sb="5" eb="7">
      <t>タイザイ</t>
    </rPh>
    <rPh sb="7" eb="8">
      <t>モノ</t>
    </rPh>
    <rPh sb="23" eb="25">
      <t>ゼンジュツ</t>
    </rPh>
    <rPh sb="39" eb="42">
      <t>ゼンネンヒ</t>
    </rPh>
    <rPh sb="43" eb="44">
      <t>マン</t>
    </rPh>
    <rPh sb="51" eb="53">
      <t>ゾウカ</t>
    </rPh>
    <rPh sb="97" eb="98">
      <t>ヤク</t>
    </rPh>
    <rPh sb="230" eb="232">
      <t>ウチワケ</t>
    </rPh>
    <rPh sb="235" eb="237">
      <t>ミンカン</t>
    </rPh>
    <rPh sb="237" eb="239">
      <t>キギョウ</t>
    </rPh>
    <rPh sb="239" eb="242">
      <t>カンケイシャ</t>
    </rPh>
    <rPh sb="243" eb="245">
      <t>ホンニン</t>
    </rPh>
    <rPh sb="246" eb="247">
      <t>ヤク</t>
    </rPh>
    <rPh sb="262" eb="263">
      <t>モット</t>
    </rPh>
    <rPh sb="264" eb="265">
      <t>オオ</t>
    </rPh>
    <rPh sb="267" eb="268">
      <t>ツ</t>
    </rPh>
    <rPh sb="279" eb="281">
      <t>ドウキョ</t>
    </rPh>
    <rPh sb="281" eb="283">
      <t>カゾク</t>
    </rPh>
    <rPh sb="289" eb="290">
      <t>マン</t>
    </rPh>
    <rPh sb="293" eb="294">
      <t>ニン</t>
    </rPh>
    <rPh sb="297" eb="300">
      <t>リュウガクセイ</t>
    </rPh>
    <rPh sb="301" eb="304">
      <t>ケンキュウシャ</t>
    </rPh>
    <rPh sb="305" eb="307">
      <t>キョウシ</t>
    </rPh>
    <rPh sb="308" eb="310">
      <t>ホンニン</t>
    </rPh>
    <rPh sb="316" eb="317">
      <t>マン</t>
    </rPh>
    <rPh sb="322" eb="323">
      <t>ニン</t>
    </rPh>
    <rPh sb="328" eb="329">
      <t>タ</t>
    </rPh>
    <rPh sb="336" eb="338">
      <t>ドウキョ</t>
    </rPh>
    <rPh sb="338" eb="340">
      <t>カゾク</t>
    </rPh>
    <rPh sb="347" eb="348">
      <t>マン</t>
    </rPh>
    <rPh sb="353" eb="354">
      <t>ニン</t>
    </rPh>
    <rPh sb="356" eb="357">
      <t>ジュン</t>
    </rPh>
    <rPh sb="434" eb="435">
      <t>マン</t>
    </rPh>
    <rPh sb="440" eb="441">
      <t>ニン</t>
    </rPh>
    <rPh sb="462" eb="463">
      <t>マン</t>
    </rPh>
    <rPh sb="468" eb="469">
      <t>ニン</t>
    </rPh>
    <rPh sb="489" eb="490">
      <t>マン</t>
    </rPh>
    <rPh sb="495" eb="496">
      <t>ニン</t>
    </rPh>
    <rPh sb="529" eb="530">
      <t>ニン</t>
    </rPh>
    <rPh sb="546" eb="548">
      <t>ゾウカ</t>
    </rPh>
    <rPh sb="554" eb="556">
      <t>ウチワケ</t>
    </rPh>
    <phoneticPr fontId="34"/>
  </si>
  <si>
    <r>
      <rPr>
        <b/>
        <sz val="14"/>
        <rFont val="ＭＳ Ｐ明朝"/>
        <family val="1"/>
        <charset val="128"/>
      </rPr>
      <t>（ウ）地域別</t>
    </r>
    <r>
      <rPr>
        <b/>
        <sz val="11"/>
        <rFont val="ＭＳ Ｐ明朝"/>
        <family val="1"/>
        <charset val="128"/>
      </rPr>
      <t xml:space="preserve">
　</t>
    </r>
    <r>
      <rPr>
        <sz val="11"/>
        <rFont val="ＭＳ Ｐ明朝"/>
        <family val="1"/>
        <charset val="128"/>
      </rPr>
      <t>地域別では、「アジア」が長期滞在者の約４１％（３５万３，９６０人）を占め、平成１８年以降一貫して首位を維持しています。次いで、「北米」約３１％（２６万３，８３２人）、「西欧」約１７％（１４万７，７４６人）の順となっています。これら３地域で長期滞在者の９割を占めています。
　前年比の増減数では、「アジア」（１万４，１００人）、「西欧」（７，１３８人）などで長期滞在者が増加した一方、「北米」（８，５２３人）、「南米」（２４２人）、「アフリカ」（３３人）の地域で長期滞在者は減少しました。</t>
    </r>
    <r>
      <rPr>
        <b/>
        <sz val="14"/>
        <rFont val="ＭＳ Ｐゴシック"/>
        <family val="3"/>
        <charset val="128"/>
        <scheme val="minor"/>
      </rPr>
      <t/>
    </r>
    <rPh sb="45" eb="47">
      <t>ヘイセイ</t>
    </rPh>
    <rPh sb="49" eb="50">
      <t>ネン</t>
    </rPh>
    <rPh sb="134" eb="135">
      <t>ワリ</t>
    </rPh>
    <rPh sb="162" eb="163">
      <t>マン</t>
    </rPh>
    <phoneticPr fontId="34"/>
  </si>
  <si>
    <r>
      <rPr>
        <b/>
        <sz val="14"/>
        <color theme="1"/>
        <rFont val="ＭＳ Ｐ明朝"/>
        <family val="1"/>
        <charset val="128"/>
      </rPr>
      <t>（オ）職業別</t>
    </r>
    <r>
      <rPr>
        <sz val="11"/>
        <color theme="1"/>
        <rFont val="ＭＳ Ｐ明朝"/>
        <family val="1"/>
        <charset val="128"/>
      </rPr>
      <t xml:space="preserve">
　 職業別では、｢民間企業関係者」が長期滞在者の約５４％（４５万９，１１２人）で最も多く、次いで、「留学生・研究者・教師」約２１％（１８万２，４５７人）、「その他（無職など）」約１６％（１３万８，３７２人）、「自由業関係者」約５．３％（４万６，２４７人）、「政府関係者」約２．８％（２万３，８３４人）の順となっています。</t>
    </r>
    <r>
      <rPr>
        <b/>
        <sz val="14"/>
        <color theme="1"/>
        <rFont val="ＭＳ Ｐゴシック"/>
        <family val="3"/>
        <charset val="128"/>
        <scheme val="minor"/>
      </rPr>
      <t/>
    </r>
    <phoneticPr fontId="34"/>
  </si>
  <si>
    <r>
      <rPr>
        <sz val="11"/>
        <color theme="1"/>
        <rFont val="ＭＳ Ｐ明朝"/>
        <family val="1"/>
        <charset val="128"/>
      </rPr>
      <t>　 前年比の増減数では、「民間企業関係者」（６，５９５人）、「その他（無職など）」（３，４３３人）、「留学生・研究者・教師」（２，４７８人）、「自由業関係者」（１，７３９人）が増加した一方、「報道関係者」（６１人）、｢政府関係者」（１３人）が減少しました。</t>
    </r>
    <r>
      <rPr>
        <b/>
        <sz val="14"/>
        <color theme="1"/>
        <rFont val="ＭＳ Ｐゴシック"/>
        <family val="3"/>
        <charset val="128"/>
        <scheme val="minor"/>
      </rPr>
      <t/>
    </r>
    <phoneticPr fontId="34"/>
  </si>
  <si>
    <r>
      <rPr>
        <sz val="11"/>
        <color theme="1"/>
        <rFont val="ＭＳ Ｐ明朝"/>
        <family val="1"/>
        <charset val="128"/>
      </rPr>
      <t>　 ｢民間企業関係者」の前年比増減数では、「アジア」（１万９３５人）、「中米」（６１２人）、「中東」（１２７人）、「アフリカ」（１２０人）などの地域で増加した一方、「北米」（５，０５１人）、「西欧」（１９６人）、「東欧」（３０人）の地域で減少しました。国別では、「タイ」（３，６９８人）、「シンガポール」（３，５４０人）、「ベトナム」（１，２２５人）、「インドネシア」（１，１７３人）、「フランス」（１，１０７人）などで ｢民間企業関係者」が増加した一方、「米国」（５，１９６人）、「英国」（１，５７５人）、「中国」（１，２８４人）、「ベルギー」（３００人）などで ｢民間企業関係者」が減少しました。</t>
    </r>
    <r>
      <rPr>
        <b/>
        <sz val="14"/>
        <color theme="1"/>
        <rFont val="ＭＳ Ｐゴシック"/>
        <family val="3"/>
        <charset val="128"/>
        <scheme val="minor"/>
      </rPr>
      <t/>
    </r>
    <rPh sb="28" eb="29">
      <t>マン</t>
    </rPh>
    <rPh sb="47" eb="49">
      <t>チュウトウ</t>
    </rPh>
    <rPh sb="96" eb="98">
      <t>セイオウ</t>
    </rPh>
    <rPh sb="107" eb="109">
      <t>トウオウ</t>
    </rPh>
    <rPh sb="242" eb="244">
      <t>エイコク</t>
    </rPh>
    <phoneticPr fontId="34"/>
  </si>
  <si>
    <r>
      <rPr>
        <b/>
        <sz val="14"/>
        <color theme="1"/>
        <rFont val="ＭＳ Ｐ明朝"/>
        <family val="1"/>
        <charset val="128"/>
      </rPr>
      <t>（エ）国別</t>
    </r>
    <r>
      <rPr>
        <sz val="11"/>
        <color theme="1"/>
        <rFont val="ＭＳ Ｐ明朝"/>
        <family val="1"/>
        <charset val="128"/>
      </rPr>
      <t xml:space="preserve">
　国別では、「米国」に長期滞在者の約２８％（２４万４８１人）、「中国」に約１５％（１３万６８７人）がそれぞれ在留していて、両国で長期滞在者の４割以上を占めています。３位以降は、「タイ」約７．４％（６万３，０６１人）、「英国」約５．８％（４万９，６８３人）、「オーストラリア」約４．３％（３万６，４９４人）、「シンガポール」約４．０％（３万３，７３２人）、「フランス」約３．６％（３万８４８人）、「ドイツ」約３．５％（２万９，８７３人）、「韓国」約３．３％（２万８，５５８人）、「カナダ」約２．７％（２万３，３５０人）、「マレーシア」約２．４％（２万６３６人）の順となっています。これら１１か国で長期滞在者の８割を占めています。</t>
    </r>
    <phoneticPr fontId="34"/>
  </si>
  <si>
    <t>　前年比の増減数では、「フランス」（５，１０４人）、「タイ」（４，９１８人）、「シンガポール」（４，５４６人）などで長期滞在者が増加した一方、「米国」（７，２１６人）、「中国」（１，５５６人）、「韓国」（１，３４７人）、「カナダ」（１，３０７人）などで長期滞在者は減少しました。</t>
    <phoneticPr fontId="34"/>
  </si>
  <si>
    <t>　 「留学生・研究者・教師」の前年比増減数では、「西欧」（４，４３１人）、「大洋州」（７７６人）、「アジア」（３０２人）などの地域で増加した一方、「北米」（３，１５２人）、「南米」（７１人）などの地域で減少しました。国別では、「フランス」（２，１６０人）、「英国」（１，０５５人）、「ドイツ」（８７８人）、「オーストラリア」（５７９人）などで ｢留学生・研究者・教師」が増加した一方、「米国」（１，６８１人）、「カナダ」（１，４７１人）、「中国」（５８６人）、「フィジー」（１４８人）、「韓国」（１１６人）などで ｢留学生・研究者・教師」が減少しました。</t>
    <phoneticPr fontId="34"/>
  </si>
  <si>
    <t xml:space="preserve">   「自由業関係者」の前年比増減数では、「アジア」（９６０人）、「西欧」（８１７人）、「大洋州」（９８人）などの地域で増加した一方、「北米」（９７人）、「南米」（３９人）などの地域で減少しました。国別では、「フランス」（５０９人）、「タイ」（１９２人）、「シンガポール」（１８０人）、「ドイツ」（１６８人）、「マレーシア」（１０２人）などで ｢自由業関係者」が増加した一方、「ベルギー」（７４人）、「ペルー」（６１人）、「カナダ」（５７人）、「米国」（４０人）などで ｢自由業関係者」は減少しました。</t>
    <rPh sb="34" eb="36">
      <t>セイオウ</t>
    </rPh>
    <rPh sb="64" eb="66">
      <t>イッポウ</t>
    </rPh>
    <rPh sb="99" eb="101">
      <t>クニベツ</t>
    </rPh>
    <rPh sb="181" eb="183">
      <t>ゾウカ</t>
    </rPh>
    <rPh sb="185" eb="187">
      <t>イッポウ</t>
    </rPh>
    <phoneticPr fontId="34"/>
  </si>
  <si>
    <r>
      <rPr>
        <b/>
        <sz val="14"/>
        <rFont val="ＭＳ Ｐ明朝"/>
        <family val="1"/>
        <charset val="128"/>
      </rPr>
      <t>（エ）国別</t>
    </r>
    <r>
      <rPr>
        <b/>
        <sz val="11"/>
        <rFont val="ＭＳ Ｐ明朝"/>
        <family val="1"/>
        <charset val="128"/>
      </rPr>
      <t xml:space="preserve">
   </t>
    </r>
    <r>
      <rPr>
        <sz val="11"/>
        <rFont val="ＭＳ Ｐ明朝"/>
        <family val="1"/>
        <charset val="128"/>
      </rPr>
      <t>国別では、「米国」に永住者の約４０％（１７万３，７６６人）、「ブラジル」に約１２％（５万６８９人）がそれぞれ在留していて、両国で永住者の５割以上を占めています。３位以降は、「オーストラリア」約１１％（４万８，５８９人）、「カナダ」約９．１％（３万９，９０２人）、「英国」約４．０％（１万７，５７５人）、「アルゼンチン」約２．６％（１万１，２４６人）、「ドイツ」約２．３％（１万２９人）、「ニュージーランド」約２．０％（８，７８１人）、「韓国」約１．９％（８，１５０人）、「フランス」約１．７％（７，５０１人）の順となっています。これら１０か国で永住者の８割以上を占めています。</t>
    </r>
    <rPh sb="196" eb="197">
      <t>マン</t>
    </rPh>
    <rPh sb="287" eb="289">
      <t>イジョウ</t>
    </rPh>
    <phoneticPr fontId="34"/>
  </si>
  <si>
    <t xml:space="preserve">   前年比の増減数では、「米国」（８，８２４人）、「オーストラリア」（２，７２１人）、「カナダ」（２，２１０人）、「韓国」（１，３３６人）などで永住者が増加した一方、「ブラジル」（１，９９１人）、「マレーシア」（２５２人）、「アルゼンチン」（２０５人）、「パラグアイ」（１９９人）などで永住者は減少しました。</t>
    <rPh sb="7" eb="9">
      <t>ゾウゲン</t>
    </rPh>
    <rPh sb="9" eb="10">
      <t>カズ</t>
    </rPh>
    <rPh sb="14" eb="16">
      <t>ベイコク</t>
    </rPh>
    <phoneticPr fontId="34"/>
  </si>
  <si>
    <r>
      <rPr>
        <b/>
        <sz val="14"/>
        <rFont val="ＭＳ Ｐ明朝"/>
        <family val="1"/>
        <charset val="128"/>
      </rPr>
      <t>（３）永住者数</t>
    </r>
    <r>
      <rPr>
        <b/>
        <sz val="11"/>
        <rFont val="ＭＳ Ｐ明朝"/>
        <family val="1"/>
        <charset val="128"/>
      </rPr>
      <t xml:space="preserve">   
　 </t>
    </r>
    <r>
      <rPr>
        <sz val="11"/>
        <rFont val="ＭＳ Ｐ明朝"/>
        <family val="1"/>
        <charset val="128"/>
      </rPr>
      <t xml:space="preserve">「永住者」は、前述のとおり４３万６，４８８人（前年比１万７，７４１人の増加）で在留邦人全体の約３４％を占めています。 </t>
    </r>
    <r>
      <rPr>
        <b/>
        <sz val="11"/>
        <rFont val="ＭＳ Ｐ明朝"/>
        <family val="1"/>
        <charset val="128"/>
      </rPr>
      <t xml:space="preserve">
</t>
    </r>
    <r>
      <rPr>
        <b/>
        <sz val="14"/>
        <rFont val="ＭＳ Ｐ明朝"/>
        <family val="1"/>
        <charset val="128"/>
      </rPr>
      <t>（ア）前年比増減率</t>
    </r>
    <r>
      <rPr>
        <b/>
        <sz val="11"/>
        <rFont val="ＭＳ Ｐ明朝"/>
        <family val="1"/>
        <charset val="128"/>
      </rPr>
      <t xml:space="preserve">
　 </t>
    </r>
    <r>
      <rPr>
        <sz val="11"/>
        <rFont val="ＭＳ Ｐ明朝"/>
        <family val="1"/>
        <charset val="128"/>
      </rPr>
      <t>前年比増減率では、約４．２％の増加でした。この５年間で永住者は、約１４％（５万１，９１９人）増加しています。</t>
    </r>
    <r>
      <rPr>
        <b/>
        <sz val="14"/>
        <rFont val="ＭＳ Ｐゴシック"/>
        <family val="3"/>
        <charset val="128"/>
        <scheme val="minor"/>
      </rPr>
      <t/>
    </r>
    <rPh sb="3" eb="5">
      <t>エイジュウ</t>
    </rPh>
    <rPh sb="5" eb="6">
      <t>モノ</t>
    </rPh>
    <rPh sb="36" eb="39">
      <t>ゼンネンヒ</t>
    </rPh>
    <rPh sb="40" eb="41">
      <t>マン</t>
    </rPh>
    <rPh sb="94" eb="95">
      <t>ヤク</t>
    </rPh>
    <phoneticPr fontId="34"/>
  </si>
  <si>
    <r>
      <rPr>
        <b/>
        <sz val="14"/>
        <rFont val="ＭＳ Ｐ明朝"/>
        <family val="1"/>
        <charset val="128"/>
      </rPr>
      <t>（イ）男女別</t>
    </r>
    <r>
      <rPr>
        <b/>
        <sz val="11"/>
        <rFont val="ＭＳ Ｐ明朝"/>
        <family val="1"/>
        <charset val="128"/>
      </rPr>
      <t xml:space="preserve">
　 </t>
    </r>
    <r>
      <rPr>
        <sz val="11"/>
        <rFont val="ＭＳ Ｐ明朝"/>
        <family val="1"/>
        <charset val="128"/>
      </rPr>
      <t>男女別では、「男性」が１６万８，４０６人（約３９％）、「女性」が２６万８，０８２人（約６１％）であり、「女性」が「男性」を上回っています。
　前年比の増減数では、「男性」が６，４５６人、「女性」が１万１，２８５人それぞれ増加しています。</t>
    </r>
    <r>
      <rPr>
        <b/>
        <sz val="14"/>
        <rFont val="ＭＳ Ｐゴシック"/>
        <family val="3"/>
        <charset val="128"/>
        <scheme val="minor"/>
      </rPr>
      <t/>
    </r>
    <rPh sb="108" eb="109">
      <t>マン</t>
    </rPh>
    <phoneticPr fontId="34"/>
  </si>
  <si>
    <r>
      <rPr>
        <b/>
        <sz val="14"/>
        <color theme="1"/>
        <rFont val="ＭＳ Ｐ明朝"/>
        <family val="1"/>
        <charset val="128"/>
      </rPr>
      <t>（エ）国別</t>
    </r>
    <r>
      <rPr>
        <sz val="11"/>
        <color theme="1"/>
        <rFont val="ＭＳ Ｐ明朝"/>
        <family val="1"/>
        <charset val="128"/>
      </rPr>
      <t xml:space="preserve">
　国別では、「米国」に在留邦人全体の約３２％（４１万４，２４７人）、「中国」に約１０％（１３万３，９０２人）がそれぞれ在留していて、両国で在留邦人の４割以上を占めています。</t>
    </r>
    <phoneticPr fontId="34"/>
  </si>
  <si>
    <t>　ブラジルは、昭和５１年以降在留邦人数が逓減し、最多時（昭和５０年の１４万６，４８８人）の約３７％相当の人数となりました（次表参照）。</t>
    <rPh sb="49" eb="51">
      <t>ソウトウ</t>
    </rPh>
    <phoneticPr fontId="34"/>
  </si>
  <si>
    <t>　前年比の増減数では、「フランス」（５，７７０人）、「タイ」（５，０１５人）、「シンガポール」（４，９４４人）、「オーストラリア」（３，１０２人）、「ドイツ」（２，５０９人）などで在留邦人が増加した一方、「ブラジル」（１，８４０人）、「中国」（１，１７６人）、「ペルー」（３６４人）、「アルゼンチン」（３６０人）などで在留邦人が減少しました。</t>
    <rPh sb="118" eb="120">
      <t>チュウゴク</t>
    </rPh>
    <phoneticPr fontId="34"/>
  </si>
  <si>
    <t>【注１】　在外公館に提出されている「在留届」を基礎資料として算出。以下同じ。 
【注２】　アフガニスタン、イラク及びシリアについては、在留邦人の安全上の理由から邦人数等の公表を差し控えており、本統計には含まれていません。</t>
    <rPh sb="5" eb="7">
      <t>ザイガイ</t>
    </rPh>
    <rPh sb="7" eb="9">
      <t>コウカン</t>
    </rPh>
    <rPh sb="67" eb="69">
      <t>ザイリュウ</t>
    </rPh>
    <rPh sb="69" eb="71">
      <t>ホウジン</t>
    </rPh>
    <phoneticPr fontId="34"/>
  </si>
  <si>
    <r>
      <rPr>
        <b/>
        <sz val="14"/>
        <rFont val="ＭＳ Ｐ明朝"/>
        <family val="1"/>
        <charset val="128"/>
      </rPr>
      <t>（ウ）地域別</t>
    </r>
    <r>
      <rPr>
        <sz val="11"/>
        <color theme="1"/>
        <rFont val="ＭＳ Ｐ明朝"/>
        <family val="1"/>
        <charset val="128"/>
      </rPr>
      <t xml:space="preserve">
　地域別では、「北米」が在留邦人全体の約３７％（４７万７，５０７人）を占め、昭和６０年以降一貫して首位を維持しています。次いで、「アジア」約２９％（３７万９，４９８人）、「西欧」約１６％（２０万４，７１１人）の順となっています。これら３地域で全体の８割を占めています。</t>
    </r>
    <r>
      <rPr>
        <b/>
        <sz val="14"/>
        <rFont val="ＭＳ Ｐ明朝"/>
        <family val="1"/>
        <charset val="128"/>
      </rPr>
      <t/>
    </r>
    <rPh sb="3" eb="5">
      <t>チイキ</t>
    </rPh>
    <rPh sb="5" eb="6">
      <t>ベツ</t>
    </rPh>
    <rPh sb="8" eb="10">
      <t>チイキ</t>
    </rPh>
    <rPh sb="10" eb="11">
      <t>ベツ</t>
    </rPh>
    <rPh sb="15" eb="17">
      <t>ホクベイ</t>
    </rPh>
    <rPh sb="19" eb="21">
      <t>ザイリュウ</t>
    </rPh>
    <rPh sb="21" eb="23">
      <t>ホウジン</t>
    </rPh>
    <rPh sb="23" eb="25">
      <t>ゼンタイ</t>
    </rPh>
    <rPh sb="26" eb="27">
      <t>ヤク</t>
    </rPh>
    <rPh sb="33" eb="34">
      <t>マン</t>
    </rPh>
    <rPh sb="39" eb="40">
      <t>ニン</t>
    </rPh>
    <rPh sb="42" eb="43">
      <t>シ</t>
    </rPh>
    <rPh sb="50" eb="52">
      <t>イコウ</t>
    </rPh>
    <rPh sb="52" eb="54">
      <t>イッカン</t>
    </rPh>
    <rPh sb="56" eb="58">
      <t>シュイ</t>
    </rPh>
    <rPh sb="59" eb="61">
      <t>イジ</t>
    </rPh>
    <rPh sb="67" eb="68">
      <t>ツ</t>
    </rPh>
    <rPh sb="83" eb="84">
      <t>マン</t>
    </rPh>
    <rPh sb="93" eb="95">
      <t>セイオウ</t>
    </rPh>
    <rPh sb="103" eb="104">
      <t>マン</t>
    </rPh>
    <rPh sb="112" eb="113">
      <t>ジュン</t>
    </rPh>
    <rPh sb="125" eb="127">
      <t>チイキ</t>
    </rPh>
    <rPh sb="128" eb="130">
      <t>ゼンタイ</t>
    </rPh>
    <rPh sb="132" eb="133">
      <t>ワリ</t>
    </rPh>
    <rPh sb="134" eb="135">
      <t>シ</t>
    </rPh>
    <phoneticPr fontId="39"/>
  </si>
  <si>
    <r>
      <t>　前年比の増減数では、「アジア」（１万６，６２０人）、「西欧」（１万３０５人）、「大洋州」（３，８３６人）などの地域で在留邦人が増加した一方、「南米」（２，５４３人）では在留邦人が減少しました。</t>
    </r>
    <r>
      <rPr>
        <b/>
        <sz val="14"/>
        <rFont val="ＭＳ Ｐ明朝"/>
        <family val="1"/>
        <charset val="128"/>
      </rPr>
      <t/>
    </r>
    <rPh sb="18" eb="19">
      <t>マン</t>
    </rPh>
    <rPh sb="33" eb="34">
      <t>マン</t>
    </rPh>
    <rPh sb="56" eb="58">
      <t>チイキ</t>
    </rPh>
    <rPh sb="59" eb="61">
      <t>ザイリュウ</t>
    </rPh>
    <rPh sb="61" eb="63">
      <t>ホウジン</t>
    </rPh>
    <rPh sb="85" eb="87">
      <t>ザイリュウ</t>
    </rPh>
    <rPh sb="87" eb="89">
      <t>ホウジン</t>
    </rPh>
    <phoneticPr fontId="39"/>
  </si>
  <si>
    <r>
      <rPr>
        <b/>
        <sz val="14"/>
        <rFont val="ＭＳ Ｐ明朝"/>
        <family val="1"/>
        <charset val="128"/>
      </rPr>
      <t>（ウ）地域別</t>
    </r>
    <r>
      <rPr>
        <b/>
        <sz val="11"/>
        <rFont val="ＭＳ Ｐ明朝"/>
        <family val="1"/>
        <charset val="128"/>
      </rPr>
      <t xml:space="preserve">
　 </t>
    </r>
    <r>
      <rPr>
        <sz val="11"/>
        <rFont val="ＭＳ Ｐ明朝"/>
        <family val="1"/>
        <charset val="128"/>
      </rPr>
      <t>地域別では、「北米」が永住者の約４９％（２１万３，６７５人）を占め、次いで、「南米」約１７％（７万２，４３２人）、「大洋州」約１４％（６万７２５人）、「西欧」約１３％（５万６，９６５人）の順となっています。これら４地域で永住者の９割以上を占めています。</t>
    </r>
    <r>
      <rPr>
        <b/>
        <sz val="14"/>
        <rFont val="ＭＳ Ｐゴシック"/>
        <family val="3"/>
        <charset val="128"/>
        <scheme val="minor"/>
      </rPr>
      <t/>
    </r>
    <rPh sb="67" eb="70">
      <t>タイヨウシュウ</t>
    </rPh>
    <rPh sb="124" eb="125">
      <t>ワリ</t>
    </rPh>
    <rPh sb="125" eb="127">
      <t>イジョウ</t>
    </rPh>
    <phoneticPr fontId="34"/>
  </si>
  <si>
    <r>
      <rPr>
        <sz val="11"/>
        <rFont val="ＭＳ Ｐ明朝"/>
        <family val="1"/>
        <charset val="128"/>
      </rPr>
      <t xml:space="preserve">  前年比の増減数では、「北米」（１万１，０３４人）、「西欧」（３，１６７人）、「大洋州」（３，１１２人）、「アジア」（２，５２０人）などの地域で永住者が増加した一方、「南米」（２，３０１人）地域で永住者は減少しました。</t>
    </r>
    <r>
      <rPr>
        <b/>
        <sz val="14"/>
        <rFont val="ＭＳ Ｐゴシック"/>
        <family val="3"/>
        <charset val="128"/>
        <scheme val="minor"/>
      </rPr>
      <t/>
    </r>
    <rPh sb="2" eb="5">
      <t>ゼンネンヒ</t>
    </rPh>
    <rPh sb="13" eb="15">
      <t>ホクベイ</t>
    </rPh>
    <rPh sb="24" eb="25">
      <t>ニン</t>
    </rPh>
    <rPh sb="70" eb="72">
      <t>チイキ</t>
    </rPh>
    <rPh sb="73" eb="75">
      <t>エイジュウ</t>
    </rPh>
    <rPh sb="75" eb="76">
      <t>モノ</t>
    </rPh>
    <rPh sb="77" eb="79">
      <t>ゾウカ</t>
    </rPh>
    <rPh sb="81" eb="83">
      <t>イッポウ</t>
    </rPh>
    <rPh sb="103" eb="105">
      <t>ゲンショウ</t>
    </rPh>
    <phoneticPr fontId="34"/>
  </si>
  <si>
    <r>
      <rPr>
        <b/>
        <sz val="14"/>
        <rFont val="ＭＳ Ｐ明朝"/>
        <family val="1"/>
        <charset val="128"/>
      </rPr>
      <t>（イ）男女別</t>
    </r>
    <r>
      <rPr>
        <sz val="11"/>
        <color theme="1"/>
        <rFont val="ＭＳ Ｐ明朝"/>
        <family val="1"/>
        <charset val="128"/>
      </rPr>
      <t xml:space="preserve">
　男女別では、「男性」が６２万５００人（約４８％）、「女性」が６６万９，６７５人（約５２％）であり、平成１１年以降一貫して「女性」が「男性」を上回っています。</t>
    </r>
    <r>
      <rPr>
        <b/>
        <sz val="14"/>
        <rFont val="ＭＳ Ｐ明朝"/>
        <family val="1"/>
        <charset val="128"/>
      </rPr>
      <t/>
    </r>
    <rPh sb="8" eb="10">
      <t>ダンジョ</t>
    </rPh>
    <rPh sb="10" eb="11">
      <t>ベツ</t>
    </rPh>
    <rPh sb="34" eb="36">
      <t>ジョセイ</t>
    </rPh>
    <rPh sb="40" eb="41">
      <t>マン</t>
    </rPh>
    <rPh sb="46" eb="47">
      <t>ニン</t>
    </rPh>
    <rPh sb="48" eb="49">
      <t>ヤク</t>
    </rPh>
    <rPh sb="62" eb="64">
      <t>イコウ</t>
    </rPh>
    <rPh sb="69" eb="71">
      <t>ジョセイ</t>
    </rPh>
    <rPh sb="74" eb="76">
      <t>ダンセイ</t>
    </rPh>
    <rPh sb="78" eb="80">
      <t>ウワマワ</t>
    </rPh>
    <phoneticPr fontId="39"/>
  </si>
  <si>
    <r>
      <rPr>
        <b/>
        <sz val="14"/>
        <rFont val="ＭＳ Ｐ明朝"/>
        <family val="1"/>
        <charset val="128"/>
      </rPr>
      <t>（１）在留邦人総数</t>
    </r>
    <r>
      <rPr>
        <sz val="11"/>
        <rFont val="ＭＳ Ｐ明朝"/>
        <family val="1"/>
        <charset val="128"/>
      </rPr>
      <t xml:space="preserve">   
　平成２６年(２０１４年）１０月１日現在の集計で、わが国の領土外に在留する邦人（日本人）の総数は、１２９万１７５人で、前年より３万１，９１２人(約２．５４％)の増加となり、本統計を開始した昭和４３年以降最多となりました。このうち、「長期滞在者」（３か月以上の海外在留者のうち、海外での生活は一時的なもので、いずれわが国に戻るつもりの邦人）は８５万３，６８７人（同１万４，１７１人（約１．６９％）の増加）で在留邦人全体の約６６％を占め、「永住者」（当該在留国等より永住権を認められており、生活の本拠をわが国から海外へ移した邦人）は４３万６，４８８人（同１万７，７４１人（約４．２４％）の増加）となっています。 </t>
    </r>
    <rPh sb="50" eb="52">
      <t>ホウジン</t>
    </rPh>
    <rPh sb="77" eb="78">
      <t>マン</t>
    </rPh>
    <rPh sb="85" eb="86">
      <t>ヤク</t>
    </rPh>
    <rPh sb="99" eb="100">
      <t>ホン</t>
    </rPh>
    <rPh sb="100" eb="102">
      <t>トウケイ</t>
    </rPh>
    <rPh sb="103" eb="105">
      <t>カイシ</t>
    </rPh>
    <rPh sb="107" eb="109">
      <t>ショウワ</t>
    </rPh>
    <rPh sb="111" eb="112">
      <t>ネン</t>
    </rPh>
    <rPh sb="112" eb="114">
      <t>イコウ</t>
    </rPh>
    <rPh sb="114" eb="116">
      <t>サイタ</t>
    </rPh>
    <rPh sb="193" eb="194">
      <t>ドウ</t>
    </rPh>
    <rPh sb="195" eb="196">
      <t>マン</t>
    </rPh>
    <rPh sb="203" eb="204">
      <t>ヤク</t>
    </rPh>
    <rPh sb="211" eb="213">
      <t>ゾウカ</t>
    </rPh>
    <rPh sb="279" eb="280">
      <t>マン</t>
    </rPh>
    <rPh sb="287" eb="288">
      <t>ドウ</t>
    </rPh>
    <rPh sb="289" eb="290">
      <t>マン</t>
    </rPh>
    <rPh sb="297" eb="298">
      <t>ヤク</t>
    </rPh>
    <phoneticPr fontId="34"/>
  </si>
  <si>
    <r>
      <rPr>
        <b/>
        <sz val="14"/>
        <rFont val="ＭＳ Ｐ明朝"/>
        <family val="1"/>
        <charset val="128"/>
      </rPr>
      <t>（ア）前年比増減率</t>
    </r>
    <r>
      <rPr>
        <sz val="11"/>
        <color theme="1"/>
        <rFont val="ＭＳ Ｐ明朝"/>
        <family val="1"/>
        <charset val="128"/>
      </rPr>
      <t xml:space="preserve">
　前年比増減率では、約２．５％の増加となりました。在留邦人は、この５年間で約１３％（１４万６，８１８人）増加しています。</t>
    </r>
    <r>
      <rPr>
        <b/>
        <sz val="14"/>
        <rFont val="ＭＳ Ｐ明朝"/>
        <family val="1"/>
        <charset val="128"/>
      </rPr>
      <t/>
    </r>
    <rPh sb="11" eb="14">
      <t>ゼンネンヒ</t>
    </rPh>
    <rPh sb="14" eb="16">
      <t>ゾウゲン</t>
    </rPh>
    <rPh sb="16" eb="17">
      <t>リツ</t>
    </rPh>
    <rPh sb="20" eb="21">
      <t>ヤク</t>
    </rPh>
    <rPh sb="44" eb="46">
      <t>ネンカン</t>
    </rPh>
    <rPh sb="47" eb="48">
      <t>ヤク</t>
    </rPh>
    <rPh sb="54" eb="55">
      <t>マン</t>
    </rPh>
    <rPh sb="60" eb="61">
      <t>ニン</t>
    </rPh>
    <rPh sb="62" eb="64">
      <t>ゾウカ</t>
    </rPh>
    <phoneticPr fontId="39"/>
  </si>
  <si>
    <t>　３位以降は、「オーストラリア」約６．６％（８万５，０８３人）、「英国」約５．２％（６万７，２５８人）、「タイ」約５．０％（６万４，２８５人）、「カナダ」約４．９％（６万３，２５２人）、「ブラジル」約４．２％（５万４，３７７人）、「ドイツ」約３．１％（３万９，９０２人）、「フランス」約３．０％（３万８，３４９人）、「韓国」約２．８％（３万６，７０８人）、「シンガポール」約２．８％（３万５，９８２人）の順となっています。これら１１か国で全体の８割を占めます。</t>
    <phoneticPr fontId="34"/>
  </si>
  <si>
    <r>
      <rPr>
        <b/>
        <sz val="14"/>
        <rFont val="ＭＳ Ｐ明朝"/>
        <family val="1"/>
        <charset val="128"/>
      </rPr>
      <t>（２）現地法人化された日系企業</t>
    </r>
    <r>
      <rPr>
        <sz val="11"/>
        <rFont val="ＭＳ Ｐ明朝"/>
        <family val="1"/>
        <charset val="128"/>
      </rPr>
      <t xml:space="preserve">
   企業区分別では、前述のとおり、「現地法人化された日系企業」（本邦企業が出資し海外に設立した現地法人、あるいは邦人が海外に渡って興した企業）が３万１，４３９拠点で日系企業全体の約４６％を占めています。
　 内訳は、「本邦企業が１００％出資した企業」が約６２％（１万９，５２９拠点）、「合弁企業」（本邦企業が外国企業との共同出資で設立した現地法人）が約２４％（７，４０１拠点）、「邦人が海外に渡って興した企業」が約１２％（３，８２６拠点）となっています。
</t>
    </r>
    <r>
      <rPr>
        <b/>
        <sz val="14"/>
        <rFont val="ＭＳ Ｐ明朝"/>
        <family val="1"/>
        <charset val="128"/>
      </rPr>
      <t>（ア）前年比増減率</t>
    </r>
    <r>
      <rPr>
        <sz val="11"/>
        <rFont val="ＭＳ Ｐ明朝"/>
        <family val="1"/>
        <charset val="128"/>
      </rPr>
      <t xml:space="preserve">
　 前年比増減率では、約８．３％（２，４１８拠点）の増加となっています。
　　地域別では、「中米」約１９％（１４３拠点）、「アジア」約１６％（１，９２４拠点）、「アフリカ」約１４％（５５拠点）などで「現地法人化された日系企業」が増加した一方、「南米」約２．２％（２３拠点）、「東欧・旧ソ連」約１．７％（１９拠点）で減少しました。
</t>
    </r>
    <r>
      <rPr>
        <b/>
        <sz val="14"/>
        <rFont val="ＭＳ Ｐ明朝"/>
        <family val="1"/>
        <charset val="128"/>
      </rPr>
      <t>（イ）地域別</t>
    </r>
    <r>
      <rPr>
        <sz val="11"/>
        <rFont val="ＭＳ Ｐ明朝"/>
        <family val="1"/>
        <charset val="128"/>
      </rPr>
      <t xml:space="preserve">
　 地域別では、「アジア」が約４５％（１万４，１５２拠点）を占め、次いで、「北米」約２４％（７，６０３拠点）、「西欧」約１５％（４，７００拠点）の順となっていて、これら３地域で、「現地法人化された日系企業」の８割を超えています。</t>
    </r>
    <r>
      <rPr>
        <b/>
        <sz val="14"/>
        <color theme="1"/>
        <rFont val="ＭＳ Ｐゴシック"/>
        <family val="3"/>
        <charset val="128"/>
        <scheme val="minor"/>
      </rPr>
      <t/>
    </r>
    <rPh sb="281" eb="283">
      <t>ゾウカ</t>
    </rPh>
    <rPh sb="294" eb="297">
      <t>チイキベツ</t>
    </rPh>
    <rPh sb="301" eb="303">
      <t>チュウベイ</t>
    </rPh>
    <rPh sb="304" eb="305">
      <t>ヤク</t>
    </rPh>
    <rPh sb="312" eb="314">
      <t>キョテン</t>
    </rPh>
    <rPh sb="321" eb="322">
      <t>ヤク</t>
    </rPh>
    <rPh sb="331" eb="333">
      <t>キョテン</t>
    </rPh>
    <rPh sb="341" eb="342">
      <t>ヤク</t>
    </rPh>
    <rPh sb="348" eb="350">
      <t>キョテン</t>
    </rPh>
    <rPh sb="373" eb="375">
      <t>イッポウ</t>
    </rPh>
    <rPh sb="377" eb="379">
      <t>ナンベイ</t>
    </rPh>
    <rPh sb="393" eb="395">
      <t>トウオウ</t>
    </rPh>
    <rPh sb="396" eb="397">
      <t>キュウ</t>
    </rPh>
    <rPh sb="398" eb="399">
      <t>レン</t>
    </rPh>
    <rPh sb="412" eb="414">
      <t>ゲンショウ</t>
    </rPh>
    <rPh sb="423" eb="425">
      <t>チイキ</t>
    </rPh>
    <rPh sb="425" eb="426">
      <t>ベツ</t>
    </rPh>
    <rPh sb="447" eb="448">
      <t>マン</t>
    </rPh>
    <rPh sb="512" eb="514">
      <t>チイキ</t>
    </rPh>
    <rPh sb="532" eb="533">
      <t>ワリ</t>
    </rPh>
    <rPh sb="534" eb="535">
      <t>コ</t>
    </rPh>
    <phoneticPr fontId="34"/>
  </si>
  <si>
    <r>
      <rPr>
        <b/>
        <sz val="14"/>
        <rFont val="ＭＳ Ｐ明朝"/>
        <family val="1"/>
        <charset val="128"/>
      </rPr>
      <t>（ウ）国（地域）別</t>
    </r>
    <r>
      <rPr>
        <sz val="11"/>
        <rFont val="ＭＳ Ｐ明朝"/>
        <family val="1"/>
        <charset val="128"/>
      </rPr>
      <t xml:space="preserve">
　 国（地域）別では、「米国」に約２２％（６，９１８拠点）が進出し、次いで、「インド」約１２％（３，７２５拠点）、「中国」約５．０％（１，５８６拠点）、「タイ」約４．９％（１，５５６拠点）、「ドイツ」約４．８％（１，５１８拠点）、「フィリピン」約４．３％（１，３４９拠点）、「マレーシア」約４．０％（１，２６３拠点）、「ベトナム」約３．８％（１，１９４拠点）、「台湾」約３．３％（１，０２４拠点）の順となっています。これら９か国（地域）で「現地法人化された日系企業」の６割を占めています。
　 前年比の増減数では、「インド」（１，３４５拠点）、「中国」（９６６拠点）、「米国」（２１４拠点）、「フィリピン」（１８８拠点）、「メキシコ」（１４０拠点）、「バングラデシュ」（１３１拠点）、「ベトナム」（１２７拠点）などで増加した一方、「インドネシア」（１，０３０拠点）、「スウェーデン」（７７拠点）、「ベネズエラ」（５１拠点）などで減少しました。</t>
    </r>
    <rPh sb="68" eb="70">
      <t>チュウゴク</t>
    </rPh>
    <rPh sb="283" eb="285">
      <t>チュウゴク</t>
    </rPh>
    <phoneticPr fontId="34"/>
  </si>
  <si>
    <r>
      <rPr>
        <b/>
        <sz val="14"/>
        <rFont val="ＭＳ Ｐ明朝"/>
        <family val="1"/>
        <charset val="128"/>
      </rPr>
      <t>（ア）前年比増減率</t>
    </r>
    <r>
      <rPr>
        <sz val="11"/>
        <rFont val="ＭＳ Ｐ明朝"/>
        <family val="1"/>
        <charset val="128"/>
      </rPr>
      <t xml:space="preserve">
　 前年比増減率では、約２２％（７８９拠点）の増加となっています。
　 地域別では、「アジア」約６０％（７６４拠点）、「西欧」約１４％（８１拠点）などで「現地法人化されていない日系企業」（本邦企業）が増加した一方、「北米」約１８％（１０１拠点）、「中米」約６．９％（６拠点）で減少しました。</t>
    </r>
    <r>
      <rPr>
        <b/>
        <sz val="14"/>
        <color theme="1"/>
        <rFont val="ＭＳ Ｐゴシック"/>
        <family val="3"/>
        <charset val="128"/>
        <scheme val="minor"/>
      </rPr>
      <t/>
    </r>
    <rPh sb="33" eb="35">
      <t>ゾウカ</t>
    </rPh>
    <rPh sb="46" eb="49">
      <t>チイキベツ</t>
    </rPh>
    <rPh sb="57" eb="58">
      <t>ヤク</t>
    </rPh>
    <rPh sb="73" eb="74">
      <t>ヤク</t>
    </rPh>
    <rPh sb="121" eb="122">
      <t>ヤク</t>
    </rPh>
    <rPh sb="134" eb="136">
      <t>チュウベイ</t>
    </rPh>
    <rPh sb="137" eb="138">
      <t>ヤク</t>
    </rPh>
    <phoneticPr fontId="34"/>
  </si>
  <si>
    <r>
      <rPr>
        <b/>
        <sz val="14"/>
        <rFont val="ＭＳ Ｐ明朝"/>
        <family val="1"/>
        <charset val="128"/>
      </rPr>
      <t>（イ）地域別</t>
    </r>
    <r>
      <rPr>
        <sz val="11"/>
        <rFont val="ＭＳ Ｐ明朝"/>
        <family val="1"/>
        <charset val="128"/>
      </rPr>
      <t xml:space="preserve">
　 地域別では、「アジア」が約４７％（２，０４２拠点）を占め、次いで、「西欧」約１５％（６６６拠点）、「北米」約１０％（４５１拠点）、「中東」約８．２％（３５４拠点）の順となっていて、これら４地域で「現地法人化されていない日系企業」（本邦企業）の８割を超えています。</t>
    </r>
    <rPh sb="133" eb="134">
      <t>コ</t>
    </rPh>
    <phoneticPr fontId="34"/>
  </si>
  <si>
    <r>
      <rPr>
        <b/>
        <sz val="14"/>
        <rFont val="ＭＳ Ｐ明朝"/>
        <family val="1"/>
        <charset val="128"/>
      </rPr>
      <t>（３）現地法人化されていない日系企業（本邦企業）</t>
    </r>
    <r>
      <rPr>
        <sz val="11"/>
        <rFont val="ＭＳ Ｐ明朝"/>
        <family val="1"/>
        <charset val="128"/>
      </rPr>
      <t xml:space="preserve">
　 「現地法人化されていない日系企業」（本邦企業）は、４，３２２拠点（【注】）で日系企業全体の約６．３％を占めています。
　 内訳は、「本邦企業の支店」が約３８％（１，６４８拠点）、「本邦企業の駐在員事務所、出張所など」が約６２％（２，６７４拠点）となっています。
   【注】日系企業全体の約４８％（３万２，６６７拠点）が進出している「中国」において、その９３％（３万３５３拠点）が「区分不明」（現地法人化されているか否かが不明な日系企業）であることに注意してください（以下同じ）。</t>
    </r>
    <phoneticPr fontId="34"/>
  </si>
  <si>
    <r>
      <rPr>
        <b/>
        <sz val="14"/>
        <rFont val="ＭＳ Ｐ明朝"/>
        <family val="1"/>
        <charset val="128"/>
      </rPr>
      <t>（ウ）国（地域）別</t>
    </r>
    <r>
      <rPr>
        <sz val="9"/>
        <rFont val="ＭＳ Ｐ明朝"/>
        <family val="1"/>
        <charset val="128"/>
      </rPr>
      <t xml:space="preserve">
　</t>
    </r>
    <r>
      <rPr>
        <sz val="11"/>
        <rFont val="ＭＳ Ｐ明朝"/>
        <family val="1"/>
        <charset val="128"/>
      </rPr>
      <t xml:space="preserve"> 国（地域）別では、「中国」に約２３％（７２８拠点）が進出し、次いで、「米国」約１２％（３８８拠点）、「ベトナム」約８．１％（２５５拠点）、「ロシア」約５．８％（１８３拠点）、「ドイツ」約５．２％（１６２拠点）、「アラブ首長国連邦」約５．１％（１６１拠点）、「フィリピン」約５．０％（１５８拠点）、「インド」約４．７％（１４９拠点）、「英国」約３．９％（１２２拠点）、「ミャンマー」約３．７％（１１５拠点）、「シンガポール」約３．２％（１０１拠点）の順となっていて、これら１１か国で「現地法人化されていない日系企業」（本邦企業）の８割を占めています。
　前年比の増減数では、「中国」（７２７拠点）、「フィリピン」（５９拠点）、「ミャンマー」（３７拠点）、「バングラデシュ」（２８拠点）、「スペイン」（２１拠点）、「インド」（１９拠点）などで増加した一方、「インドネシア」（１４３拠点）、「米国」（１０１拠点）などにおいて減少しました。</t>
    </r>
    <rPh sb="5" eb="7">
      <t>チイキ</t>
    </rPh>
    <rPh sb="14" eb="16">
      <t>チイキ</t>
    </rPh>
    <rPh sb="22" eb="23">
      <t>ナカ</t>
    </rPh>
    <rPh sb="23" eb="24">
      <t>クニ</t>
    </rPh>
    <phoneticPr fontId="34"/>
  </si>
  <si>
    <r>
      <rPr>
        <b/>
        <sz val="14"/>
        <rFont val="ＭＳ Ｐ明朝"/>
        <family val="1"/>
        <charset val="128"/>
      </rPr>
      <t>（４）区分不明</t>
    </r>
    <r>
      <rPr>
        <sz val="11"/>
        <rFont val="ＭＳ Ｐ明朝"/>
        <family val="1"/>
        <charset val="128"/>
      </rPr>
      <t xml:space="preserve">
　 「区分不明」（現地法人化されているか否かが不明な日系企業）は、３万２，８１２拠点で日系企業全体の約４８％を占めています。</t>
    </r>
    <r>
      <rPr>
        <sz val="11"/>
        <rFont val="ＭＳ Ｐ明朝"/>
        <family val="1"/>
        <charset val="128"/>
      </rPr>
      <t xml:space="preserve"> </t>
    </r>
    <phoneticPr fontId="34"/>
  </si>
  <si>
    <r>
      <rPr>
        <b/>
        <sz val="14"/>
        <rFont val="ＭＳ Ｐ明朝"/>
        <family val="1"/>
        <charset val="128"/>
      </rPr>
      <t>（ア）前年比増減率</t>
    </r>
    <r>
      <rPr>
        <sz val="11"/>
        <rFont val="ＭＳ Ｐ明朝"/>
        <family val="1"/>
        <charset val="128"/>
      </rPr>
      <t xml:space="preserve">
　 前年比増減率では、約５．１％（１，５８９拠点）の増加となっています。
</t>
    </r>
    <r>
      <rPr>
        <b/>
        <sz val="14"/>
        <rFont val="ＭＳ Ｐ明朝"/>
        <family val="1"/>
        <charset val="128"/>
      </rPr>
      <t>（イ）地域別</t>
    </r>
    <r>
      <rPr>
        <sz val="11"/>
        <rFont val="ＭＳ Ｐ明朝"/>
        <family val="1"/>
        <charset val="128"/>
      </rPr>
      <t xml:space="preserve">
　 地域別では、「アジア」が約９８％（３万２，００９拠点）を占めています。
</t>
    </r>
    <r>
      <rPr>
        <b/>
        <sz val="14"/>
        <rFont val="ＭＳ Ｐ明朝"/>
        <family val="1"/>
        <charset val="128"/>
      </rPr>
      <t>（ウ）国別</t>
    </r>
    <r>
      <rPr>
        <sz val="11"/>
        <rFont val="ＭＳ Ｐ明朝"/>
        <family val="1"/>
        <charset val="128"/>
      </rPr>
      <t xml:space="preserve">
　　国別では、「中国」が約９３％（３万３５３拠点）で最も多く、次いで「インドネシア」約４．６％（１，５０１拠点）、「米国」約１．６％（５１０拠点）、「バングラデシュ」約０．２％（６２拠点）の順となっています。　 </t>
    </r>
    <rPh sb="3" eb="6">
      <t>ゼンネンヒ</t>
    </rPh>
    <rPh sb="6" eb="9">
      <t>ゾウゲンリツ</t>
    </rPh>
    <rPh sb="15" eb="17">
      <t>ゾウゲン</t>
    </rPh>
    <rPh sb="17" eb="18">
      <t>リツ</t>
    </rPh>
    <rPh sb="68" eb="69">
      <t>ヤク</t>
    </rPh>
    <rPh sb="74" eb="75">
      <t>マン</t>
    </rPh>
    <rPh sb="124" eb="125">
      <t>モット</t>
    </rPh>
    <rPh sb="126" eb="127">
      <t>オオ</t>
    </rPh>
    <rPh sb="129" eb="130">
      <t>ツ</t>
    </rPh>
    <rPh sb="156" eb="158">
      <t>ベイコク</t>
    </rPh>
    <rPh sb="193" eb="194">
      <t>ジュン</t>
    </rPh>
    <phoneticPr fontId="34"/>
  </si>
  <si>
    <r>
      <rPr>
        <b/>
        <sz val="14"/>
        <rFont val="ＭＳ Ｐ明朝"/>
        <family val="1"/>
        <charset val="128"/>
      </rPr>
      <t>１．１    統計の目的</t>
    </r>
    <r>
      <rPr>
        <b/>
        <sz val="11"/>
        <rFont val="ＭＳ Ｐ明朝"/>
        <family val="1"/>
        <charset val="128"/>
      </rPr>
      <t xml:space="preserve">
　 本調査統計は、</t>
    </r>
    <r>
      <rPr>
        <sz val="11"/>
        <rFont val="ＭＳ Ｐ明朝"/>
        <family val="1"/>
        <charset val="128"/>
      </rPr>
      <t>海外における邦人の生命及び身体の保護その他の安全に資するため、旅券法の定めにより在外公館（日本国大使館、総領事館）に届出されている「</t>
    </r>
    <r>
      <rPr>
        <b/>
        <sz val="11"/>
        <rFont val="ＭＳ Ｐ明朝"/>
        <family val="1"/>
        <charset val="128"/>
      </rPr>
      <t>在留届</t>
    </r>
    <r>
      <rPr>
        <sz val="11"/>
        <rFont val="ＭＳ Ｐ明朝"/>
        <family val="1"/>
        <charset val="128"/>
      </rPr>
      <t>」を基礎資料として、各年１０月１日現在の海外在留邦人の状況（所在の確認、緊急時連絡先の変更の有無等）を把握するために行うものです。本統計は、今後の領事政策の立案等に資するための重要な基礎資料として利用されています。
　  また、平成１７年よりは海外における進出日系企業の安全確保に資するため、各年１０月１日現在の</t>
    </r>
    <r>
      <rPr>
        <b/>
        <sz val="11"/>
        <rFont val="ＭＳ Ｐ明朝"/>
        <family val="1"/>
        <charset val="128"/>
      </rPr>
      <t>進出日系企業</t>
    </r>
    <r>
      <rPr>
        <sz val="11"/>
        <rFont val="ＭＳ Ｐ明朝"/>
        <family val="1"/>
        <charset val="128"/>
      </rPr>
      <t>の状況（所在の確認等）も併せて把握しています。</t>
    </r>
    <r>
      <rPr>
        <b/>
        <sz val="14"/>
        <rFont val="ＭＳ Ｐ明朝"/>
        <family val="1"/>
        <charset val="128"/>
      </rPr>
      <t/>
    </r>
    <rPh sb="15" eb="16">
      <t>ホン</t>
    </rPh>
    <rPh sb="16" eb="18">
      <t>チョウサ</t>
    </rPh>
    <rPh sb="18" eb="20">
      <t>トウケイ</t>
    </rPh>
    <phoneticPr fontId="20"/>
  </si>
  <si>
    <r>
      <rPr>
        <b/>
        <sz val="14"/>
        <rFont val="ＭＳ Ｐ明朝"/>
        <family val="1"/>
        <charset val="128"/>
      </rPr>
      <t>１．  統計の目的、調査方法及び用語の定義等</t>
    </r>
    <r>
      <rPr>
        <b/>
        <sz val="14"/>
        <rFont val="ＭＳ Ｐ明朝"/>
        <family val="1"/>
        <charset val="128"/>
      </rPr>
      <t/>
    </r>
    <phoneticPr fontId="20"/>
  </si>
  <si>
    <t>平成２７年版</t>
    <rPh sb="5" eb="6">
      <t>バン</t>
    </rPh>
    <phoneticPr fontId="20"/>
  </si>
  <si>
    <t>は し が き</t>
    <phoneticPr fontId="20"/>
  </si>
  <si>
    <t>外務省領事局政策課長</t>
    <rPh sb="0" eb="3">
      <t>ガイムショウ</t>
    </rPh>
    <rPh sb="3" eb="6">
      <t>リョウジキョク</t>
    </rPh>
    <rPh sb="6" eb="8">
      <t>セイサク</t>
    </rPh>
    <rPh sb="8" eb="10">
      <t>カチョウ</t>
    </rPh>
    <phoneticPr fontId="34"/>
  </si>
  <si>
    <t>２．８．１　　都市別在留邦人数上位５０位推移</t>
    <rPh sb="7" eb="9">
      <t>トシ</t>
    </rPh>
    <rPh sb="9" eb="10">
      <t>ベツ</t>
    </rPh>
    <rPh sb="10" eb="12">
      <t>ザイリュウ</t>
    </rPh>
    <rPh sb="12" eb="14">
      <t>ホウジン</t>
    </rPh>
    <rPh sb="14" eb="15">
      <t>カズ</t>
    </rPh>
    <rPh sb="15" eb="17">
      <t>ジョウイ</t>
    </rPh>
    <rPh sb="19" eb="20">
      <t>イ</t>
    </rPh>
    <rPh sb="20" eb="22">
      <t>スイイ</t>
    </rPh>
    <phoneticPr fontId="20"/>
  </si>
  <si>
    <t>２．８．２　　都市別永住者数上位５０位推移　　　</t>
    <rPh sb="10" eb="13">
      <t>エイジュウシャ</t>
    </rPh>
    <phoneticPr fontId="20"/>
  </si>
  <si>
    <t>２．８．３　　都市別長期滞在者数上位５０位推移</t>
    <rPh sb="10" eb="12">
      <t>チョウキ</t>
    </rPh>
    <rPh sb="12" eb="15">
      <t>タイザイシャ</t>
    </rPh>
    <phoneticPr fontId="20"/>
  </si>
  <si>
    <t>２．１０．１　　在留邦人(学齢期)子女数推移</t>
    <rPh sb="20" eb="22">
      <t>スイイ</t>
    </rPh>
    <phoneticPr fontId="20"/>
  </si>
  <si>
    <t>２．１０．２　　小学生子女数推移</t>
    <rPh sb="8" eb="11">
      <t>ショウガクセイ</t>
    </rPh>
    <rPh sb="11" eb="13">
      <t>シジョ</t>
    </rPh>
    <rPh sb="13" eb="14">
      <t>カズ</t>
    </rPh>
    <rPh sb="14" eb="16">
      <t>スイイ</t>
    </rPh>
    <phoneticPr fontId="20"/>
  </si>
  <si>
    <t>２．１０．３　　中学生子女数推移</t>
    <rPh sb="8" eb="9">
      <t>ナカ</t>
    </rPh>
    <phoneticPr fontId="20"/>
  </si>
  <si>
    <t>２．１　　　　全般</t>
    <rPh sb="7" eb="9">
      <t>ゼンパン</t>
    </rPh>
    <phoneticPr fontId="20"/>
  </si>
  <si>
    <t>２．２　　　　海外在留邦人数推移</t>
    <rPh sb="7" eb="9">
      <t>カイガイ</t>
    </rPh>
    <rPh sb="9" eb="11">
      <t>ザイリュウ</t>
    </rPh>
    <rPh sb="11" eb="13">
      <t>ホウジン</t>
    </rPh>
    <rPh sb="13" eb="14">
      <t>カズ</t>
    </rPh>
    <rPh sb="14" eb="16">
      <t>スイイ</t>
    </rPh>
    <phoneticPr fontId="20"/>
  </si>
  <si>
    <t>２．４　　　　男女別在留邦人数推移</t>
    <rPh sb="7" eb="9">
      <t>ダンジョ</t>
    </rPh>
    <rPh sb="9" eb="10">
      <t>ベツ</t>
    </rPh>
    <rPh sb="10" eb="12">
      <t>ザイリュウ</t>
    </rPh>
    <rPh sb="12" eb="14">
      <t>ホウジン</t>
    </rPh>
    <rPh sb="14" eb="15">
      <t>カズ</t>
    </rPh>
    <rPh sb="15" eb="17">
      <t>スイイ</t>
    </rPh>
    <phoneticPr fontId="20"/>
  </si>
  <si>
    <t>２．５　　　　年齢別在留邦人数</t>
    <rPh sb="7" eb="9">
      <t>ネンレイ</t>
    </rPh>
    <rPh sb="9" eb="10">
      <t>ベツ</t>
    </rPh>
    <rPh sb="10" eb="12">
      <t>ザイリュウ</t>
    </rPh>
    <rPh sb="12" eb="14">
      <t>ホウジン</t>
    </rPh>
    <rPh sb="14" eb="15">
      <t>カズ</t>
    </rPh>
    <phoneticPr fontId="20"/>
  </si>
  <si>
    <t>２．６　　　　長期滞在者の地域別職業構成</t>
    <rPh sb="7" eb="9">
      <t>チョウキ</t>
    </rPh>
    <rPh sb="9" eb="12">
      <t>タイザイシャ</t>
    </rPh>
    <rPh sb="13" eb="16">
      <t>チイキベツ</t>
    </rPh>
    <rPh sb="16" eb="18">
      <t>ショクギョウ</t>
    </rPh>
    <rPh sb="18" eb="20">
      <t>コウセイ</t>
    </rPh>
    <phoneticPr fontId="20"/>
  </si>
  <si>
    <t>２．９　　　　在外公館別在留邦人数推移</t>
    <rPh sb="7" eb="9">
      <t>ザイガイ</t>
    </rPh>
    <rPh sb="9" eb="11">
      <t>コウカン</t>
    </rPh>
    <rPh sb="11" eb="12">
      <t>ベツ</t>
    </rPh>
    <rPh sb="12" eb="14">
      <t>ザイリュウ</t>
    </rPh>
    <rPh sb="14" eb="16">
      <t>ホウジン</t>
    </rPh>
    <rPh sb="16" eb="17">
      <t>カズ</t>
    </rPh>
    <rPh sb="17" eb="19">
      <t>スイイ</t>
    </rPh>
    <phoneticPr fontId="20"/>
  </si>
  <si>
    <r>
      <t>２．１０　　　就学別・地域別在留邦人</t>
    </r>
    <r>
      <rPr>
        <sz val="8"/>
        <rFont val="ＭＳ Ｐゴシック"/>
        <family val="3"/>
        <charset val="128"/>
      </rPr>
      <t>(学齢期)</t>
    </r>
    <r>
      <rPr>
        <sz val="11"/>
        <rFont val="ＭＳ Ｐゴシック"/>
        <family val="3"/>
      </rPr>
      <t>子女数</t>
    </r>
    <rPh sb="7" eb="9">
      <t>シュウガク</t>
    </rPh>
    <rPh sb="9" eb="10">
      <t>ベツ</t>
    </rPh>
    <rPh sb="11" eb="14">
      <t>チイキベツ</t>
    </rPh>
    <rPh sb="19" eb="22">
      <t>ガクレイキ</t>
    </rPh>
    <rPh sb="23" eb="25">
      <t>シジョ</t>
    </rPh>
    <rPh sb="25" eb="26">
      <t>カズ</t>
    </rPh>
    <phoneticPr fontId="20"/>
  </si>
  <si>
    <t>３．１　　　　全般</t>
    <rPh sb="7" eb="9">
      <t>ゼンパン</t>
    </rPh>
    <phoneticPr fontId="20"/>
  </si>
  <si>
    <t>３．２　　　　日系企業（拠点）数推移</t>
    <rPh sb="7" eb="9">
      <t>ニッケイ</t>
    </rPh>
    <rPh sb="9" eb="11">
      <t>キギョウ</t>
    </rPh>
    <rPh sb="12" eb="14">
      <t>キョテン</t>
    </rPh>
    <rPh sb="15" eb="16">
      <t>カズ</t>
    </rPh>
    <rPh sb="16" eb="18">
      <t>スイイ</t>
    </rPh>
    <phoneticPr fontId="20"/>
  </si>
  <si>
    <t>３．３　　　　地域別日系企業（拠点）数推移</t>
    <rPh sb="7" eb="9">
      <t>チイキ</t>
    </rPh>
    <rPh sb="9" eb="10">
      <t>ベツ</t>
    </rPh>
    <rPh sb="10" eb="12">
      <t>ニッケイ</t>
    </rPh>
    <phoneticPr fontId="20"/>
  </si>
  <si>
    <r>
      <t>３．４　　　　国別日系企業（拠点）数上位</t>
    </r>
    <r>
      <rPr>
        <sz val="9"/>
        <rFont val="ＭＳ Ｐゴシック"/>
        <family val="3"/>
        <charset val="128"/>
      </rPr>
      <t>５０</t>
    </r>
    <r>
      <rPr>
        <sz val="11"/>
        <rFont val="ＭＳ Ｐゴシック"/>
        <family val="3"/>
      </rPr>
      <t>位推移</t>
    </r>
    <rPh sb="7" eb="9">
      <t>コクベツ</t>
    </rPh>
    <rPh sb="18" eb="20">
      <t>ジョウイ</t>
    </rPh>
    <rPh sb="22" eb="23">
      <t>イ</t>
    </rPh>
    <phoneticPr fontId="20"/>
  </si>
  <si>
    <r>
      <rPr>
        <b/>
        <sz val="14"/>
        <rFont val="ＭＳ Ｐ明朝"/>
        <family val="1"/>
        <charset val="128"/>
      </rPr>
      <t>１．３     調査の対象</t>
    </r>
    <r>
      <rPr>
        <sz val="14"/>
        <color indexed="0"/>
        <rFont val="ＭＳ Ｐ明朝"/>
        <family val="1"/>
        <charset val="128"/>
      </rPr>
      <t xml:space="preserve">
</t>
    </r>
    <r>
      <rPr>
        <b/>
        <sz val="14"/>
        <rFont val="ＭＳ Ｐ明朝"/>
        <family val="1"/>
        <charset val="128"/>
      </rPr>
      <t>（１）在留邦人</t>
    </r>
    <r>
      <rPr>
        <sz val="11"/>
        <color indexed="0"/>
        <rFont val="ＭＳ Ｐ明朝"/>
        <family val="1"/>
        <charset val="128"/>
      </rPr>
      <t xml:space="preserve">
  </t>
    </r>
    <r>
      <rPr>
        <sz val="11"/>
        <rFont val="ＭＳ Ｐ明朝"/>
        <family val="1"/>
        <charset val="128"/>
      </rPr>
      <t>調査の対象は、</t>
    </r>
    <r>
      <rPr>
        <b/>
        <sz val="11"/>
        <rFont val="ＭＳ Ｐ明朝"/>
        <family val="1"/>
        <charset val="128"/>
      </rPr>
      <t>海外に在留している日本国民</t>
    </r>
    <r>
      <rPr>
        <sz val="11"/>
        <rFont val="ＭＳ Ｐ明朝"/>
        <family val="1"/>
        <charset val="128"/>
      </rPr>
      <t>です。
 （ア）　在留期間が３か月に満たない</t>
    </r>
    <r>
      <rPr>
        <b/>
        <sz val="11"/>
        <rFont val="ＭＳ Ｐ明朝"/>
        <family val="1"/>
        <charset val="128"/>
      </rPr>
      <t>旅行者等短期滞在者</t>
    </r>
    <r>
      <rPr>
        <sz val="11"/>
        <rFont val="ＭＳ Ｐ明朝"/>
        <family val="1"/>
        <charset val="128"/>
      </rPr>
      <t>は、移動が激しく特定地点における実数の把握が難しい（旅券法に定める在留届届出の義務も、 「外国に住所又は居所を定めて３か月以上滞在するもの」 に限られています） ことから、 これら</t>
    </r>
    <r>
      <rPr>
        <b/>
        <sz val="11"/>
        <rFont val="ＭＳ Ｐ明朝"/>
        <family val="1"/>
        <charset val="128"/>
      </rPr>
      <t>短期滞在者は除外</t>
    </r>
    <r>
      <rPr>
        <sz val="11"/>
        <rFont val="ＭＳ Ｐ明朝"/>
        <family val="1"/>
        <charset val="128"/>
      </rPr>
      <t>しています。
 （イ）　３か月以上海外に在留している邦人は、生活の本拠をわが国から海外へ移した人々（「</t>
    </r>
    <r>
      <rPr>
        <b/>
        <sz val="11"/>
        <rFont val="ＭＳ Ｐ明朝"/>
        <family val="1"/>
        <charset val="128"/>
      </rPr>
      <t>永住者</t>
    </r>
    <r>
      <rPr>
        <sz val="11"/>
        <rFont val="ＭＳ Ｐ明朝"/>
        <family val="1"/>
        <charset val="128"/>
      </rPr>
      <t>」）と、海外での生活は一時的なもので、いずれわが国に戻るつもりの人々（「</t>
    </r>
    <r>
      <rPr>
        <b/>
        <sz val="11"/>
        <rFont val="ＭＳ Ｐ明朝"/>
        <family val="1"/>
        <charset val="128"/>
      </rPr>
      <t>長期滞在者</t>
    </r>
    <r>
      <rPr>
        <sz val="11"/>
        <rFont val="ＭＳ Ｐ明朝"/>
        <family val="1"/>
        <charset val="128"/>
      </rPr>
      <t>」）とに分けて集計しています（それぞれの定義・分類基準については、「１.５ 用語の解説」、「１.４ 統計表の見方」を参照）。</t>
    </r>
    <rPh sb="17" eb="19">
      <t>ザイリュウ</t>
    </rPh>
    <phoneticPr fontId="20"/>
  </si>
  <si>
    <r>
      <rPr>
        <b/>
        <sz val="14"/>
        <rFont val="ＭＳ Ｐ明朝"/>
        <family val="1"/>
        <charset val="128"/>
      </rPr>
      <t>１．４    統計表の見方</t>
    </r>
    <r>
      <rPr>
        <sz val="11"/>
        <color indexed="0"/>
        <rFont val="ＭＳ Ｐ明朝"/>
        <family val="1"/>
        <charset val="128"/>
      </rPr>
      <t xml:space="preserve">
</t>
    </r>
    <r>
      <rPr>
        <b/>
        <sz val="14"/>
        <rFont val="ＭＳ Ｐ明朝"/>
        <family val="1"/>
        <charset val="128"/>
      </rPr>
      <t>（１） 統計表の階層</t>
    </r>
    <r>
      <rPr>
        <sz val="11"/>
        <color indexed="0"/>
        <rFont val="ＭＳ Ｐ明朝"/>
        <family val="1"/>
        <charset val="128"/>
      </rPr>
      <t xml:space="preserve">
　一覧性を高めるため、 在留邦人数及び日系企業（拠点）数共に、以下に示した階層に分けて掲載しています。
</t>
    </r>
    <r>
      <rPr>
        <b/>
        <sz val="14"/>
        <rFont val="ＭＳ Ｐ明朝"/>
        <family val="1"/>
        <charset val="128"/>
      </rPr>
      <t>(ア)  総数</t>
    </r>
    <r>
      <rPr>
        <sz val="11"/>
        <color indexed="0"/>
        <rFont val="ＭＳ Ｐ明朝"/>
        <family val="1"/>
        <charset val="128"/>
      </rPr>
      <t xml:space="preserve">
　海外に在留している邦人総数、海外に進出している日系企業総（拠点）数を掲載しています。</t>
    </r>
    <r>
      <rPr>
        <b/>
        <sz val="14"/>
        <rFont val="ＭＳ Ｐ明朝"/>
        <family val="1"/>
        <charset val="128"/>
      </rPr>
      <t/>
    </r>
    <rPh sb="9" eb="10">
      <t>ヒョウ</t>
    </rPh>
    <rPh sb="18" eb="21">
      <t>トウケイヒョウ</t>
    </rPh>
    <rPh sb="22" eb="24">
      <t>カイソウ</t>
    </rPh>
    <rPh sb="37" eb="39">
      <t>ザイリュウ</t>
    </rPh>
    <rPh sb="39" eb="41">
      <t>ホウジン</t>
    </rPh>
    <rPh sb="41" eb="42">
      <t>カズ</t>
    </rPh>
    <rPh sb="42" eb="43">
      <t>オヨ</t>
    </rPh>
    <rPh sb="44" eb="46">
      <t>ニッケイ</t>
    </rPh>
    <rPh sb="46" eb="48">
      <t>キギョウ</t>
    </rPh>
    <rPh sb="52" eb="53">
      <t>カズ</t>
    </rPh>
    <rPh sb="53" eb="54">
      <t>トモ</t>
    </rPh>
    <rPh sb="86" eb="88">
      <t>カイガイ</t>
    </rPh>
    <rPh sb="89" eb="91">
      <t>ザイリュウ</t>
    </rPh>
    <rPh sb="95" eb="97">
      <t>ホウジン</t>
    </rPh>
    <rPh sb="97" eb="98">
      <t>ソウ</t>
    </rPh>
    <rPh sb="98" eb="99">
      <t>スウ</t>
    </rPh>
    <rPh sb="103" eb="105">
      <t>シンシュツ</t>
    </rPh>
    <rPh sb="109" eb="111">
      <t>ニッケイ</t>
    </rPh>
    <rPh sb="111" eb="113">
      <t>キギョウ</t>
    </rPh>
    <rPh sb="113" eb="114">
      <t>ソウ</t>
    </rPh>
    <rPh sb="118" eb="119">
      <t>カズ</t>
    </rPh>
    <rPh sb="120" eb="122">
      <t>ケイサイ</t>
    </rPh>
    <phoneticPr fontId="20"/>
  </si>
  <si>
    <r>
      <rPr>
        <b/>
        <sz val="14"/>
        <rFont val="ＭＳ Ｐ明朝"/>
        <family val="1"/>
        <charset val="128"/>
      </rPr>
      <t>(イ)  地域別</t>
    </r>
    <r>
      <rPr>
        <sz val="11"/>
        <color indexed="0"/>
        <rFont val="ＭＳ Ｐ明朝"/>
        <family val="1"/>
        <charset val="128"/>
      </rPr>
      <t xml:space="preserve">
　世界中を１０の地域（アジア、大洋州、北米、中米、南米、西欧、東欧・旧ソ連、中東、アフリカ、南極）に分けて掲載しています。
　なお、地域名のところにある「全体の割合」（例：29.41％、70.29％）は、その地域（例：アジア）の在留邦人数・日系企業（拠点）数の全体（全世界）における割合を示します。</t>
    </r>
    <r>
      <rPr>
        <b/>
        <sz val="14"/>
        <rFont val="ＭＳ Ｐ明朝"/>
        <family val="1"/>
        <charset val="128"/>
      </rPr>
      <t/>
    </r>
    <rPh sb="7" eb="8">
      <t>ベツ</t>
    </rPh>
    <rPh sb="75" eb="77">
      <t>チイキ</t>
    </rPh>
    <rPh sb="77" eb="78">
      <t>ナ</t>
    </rPh>
    <rPh sb="93" eb="94">
      <t>レイ</t>
    </rPh>
    <rPh sb="113" eb="115">
      <t>チイキ</t>
    </rPh>
    <rPh sb="123" eb="125">
      <t>ザイリュウ</t>
    </rPh>
    <rPh sb="125" eb="127">
      <t>ホウジン</t>
    </rPh>
    <rPh sb="127" eb="128">
      <t>カズ</t>
    </rPh>
    <rPh sb="129" eb="131">
      <t>ニッケイ</t>
    </rPh>
    <rPh sb="131" eb="133">
      <t>キギョウ</t>
    </rPh>
    <rPh sb="137" eb="138">
      <t>カズ</t>
    </rPh>
    <rPh sb="150" eb="152">
      <t>ワリアイ</t>
    </rPh>
    <rPh sb="153" eb="154">
      <t>シメ</t>
    </rPh>
    <phoneticPr fontId="20"/>
  </si>
  <si>
    <r>
      <rPr>
        <b/>
        <sz val="14"/>
        <rFont val="ＭＳ Ｐ明朝"/>
        <family val="1"/>
        <charset val="128"/>
      </rPr>
      <t>(ウ)  国（地域）別</t>
    </r>
    <r>
      <rPr>
        <sz val="11"/>
        <color indexed="0"/>
        <rFont val="ＭＳ Ｐ明朝"/>
        <family val="1"/>
        <charset val="128"/>
      </rPr>
      <t xml:space="preserve">
　地域毎に、国（地域）名を５０音順で掲載しています。
　なお、国（地域）名のところにある「全体の割合」（例：0.64％、5.66％）及び「地域割合」（例：2.19％、8.05％）は、その国（例：インド）の在留邦人数・日系企業（拠点）数の全体（全世界）における割合、当該地域（例：アジア）における割合をそれぞれ示します。
　また、国（地域）名のところにある「順位」（例：22、3）は、その国（地域）（例：インド）の在留邦人数・日系企業（拠点）数の全体（全世界）における順位を示します。 </t>
    </r>
    <rPh sb="7" eb="9">
      <t>チイキ</t>
    </rPh>
    <rPh sb="43" eb="44">
      <t>クニ</t>
    </rPh>
    <rPh sb="78" eb="79">
      <t>オヨ</t>
    </rPh>
    <rPh sb="81" eb="83">
      <t>チイキ</t>
    </rPh>
    <rPh sb="83" eb="85">
      <t>ワリアイ</t>
    </rPh>
    <rPh sb="105" eb="106">
      <t>クニ</t>
    </rPh>
    <rPh sb="190" eb="192">
      <t>ジュンイ</t>
    </rPh>
    <rPh sb="194" eb="195">
      <t>レイ</t>
    </rPh>
    <rPh sb="205" eb="206">
      <t>クニ</t>
    </rPh>
    <rPh sb="207" eb="209">
      <t>チイキ</t>
    </rPh>
    <phoneticPr fontId="20"/>
  </si>
  <si>
    <t>　  在外公館名のところにある「全体の割合」（例：0.38％、1.82％）、「地域割合」（例：1.29％、2.60％）及び「自国割合」（例：58.74％、32.24％）は、その公館（例：在インド大使館）の在留邦人数・日系企業（拠点）数の全体（全世界）における割合、当該地域（例：アジア）における割合、その国（例：インド）における割合をそれぞれ示します。</t>
    <rPh sb="88" eb="90">
      <t>コウカン</t>
    </rPh>
    <rPh sb="93" eb="94">
      <t>ザイ</t>
    </rPh>
    <rPh sb="97" eb="100">
      <t>タイシカン</t>
    </rPh>
    <phoneticPr fontId="34"/>
  </si>
  <si>
    <t xml:space="preserve"> 　 海外の都市の概念、定義は各国により異なり一定の基準はありません。
　　本統計では、原則として、「○○ city」、本邦における「大阪市」などの行政単位に相当するものを取りあげています。</t>
    <rPh sb="3" eb="5">
      <t>カイガイ</t>
    </rPh>
    <rPh sb="6" eb="8">
      <t>トシ</t>
    </rPh>
    <rPh sb="9" eb="11">
      <t>ガイネン</t>
    </rPh>
    <rPh sb="12" eb="14">
      <t>テイギ</t>
    </rPh>
    <rPh sb="15" eb="17">
      <t>カッコク</t>
    </rPh>
    <rPh sb="20" eb="21">
      <t>コト</t>
    </rPh>
    <rPh sb="23" eb="25">
      <t>イッテイ</t>
    </rPh>
    <rPh sb="26" eb="28">
      <t>キジュン</t>
    </rPh>
    <rPh sb="38" eb="39">
      <t>ホン</t>
    </rPh>
    <rPh sb="39" eb="41">
      <t>トウケイ</t>
    </rPh>
    <rPh sb="44" eb="46">
      <t>ゲンソク</t>
    </rPh>
    <rPh sb="60" eb="62">
      <t>ホンポウ</t>
    </rPh>
    <rPh sb="86" eb="87">
      <t>ト</t>
    </rPh>
    <phoneticPr fontId="34"/>
  </si>
  <si>
    <t>　　ただし、都市によっては周辺市区町村と一体化し実態上も取り扱い上も一つの都市圏として扱うのが適当な場合（例：ニューヨーク、ロサンゼルス、メルボルンなど）もあります。その場合は、当該都市圏を一つの都市として集計し、△△都市圏などの表記としました。</t>
    <rPh sb="50" eb="52">
      <t>バアイ</t>
    </rPh>
    <rPh sb="85" eb="87">
      <t>バアイ</t>
    </rPh>
    <rPh sb="89" eb="91">
      <t>トウガイ</t>
    </rPh>
    <rPh sb="91" eb="94">
      <t>トシケン</t>
    </rPh>
    <rPh sb="95" eb="96">
      <t>ヒト</t>
    </rPh>
    <rPh sb="98" eb="100">
      <t>トシ</t>
    </rPh>
    <rPh sb="103" eb="105">
      <t>シュウケイ</t>
    </rPh>
    <rPh sb="109" eb="112">
      <t>トシケン</t>
    </rPh>
    <rPh sb="115" eb="117">
      <t>ヒョウキ</t>
    </rPh>
    <phoneticPr fontId="34"/>
  </si>
  <si>
    <r>
      <rPr>
        <b/>
        <sz val="14"/>
        <rFont val="ＭＳ Ｐ明朝"/>
        <family val="1"/>
        <charset val="128"/>
      </rPr>
      <t>(オ)  州（県・省・郡）別</t>
    </r>
    <r>
      <rPr>
        <sz val="11"/>
        <rFont val="ＭＳ Ｐ明朝"/>
        <family val="1"/>
        <charset val="128"/>
      </rPr>
      <t xml:space="preserve">
 　 在外公館毎に州（県・省・郡）別の在留邦人数・日系企業（拠点）数を掲載しています（州（県・省・郡）名の冒頭は、在外公館名より１マス下げて記載しています）。</t>
    </r>
    <rPh sb="5" eb="6">
      <t>シュウ</t>
    </rPh>
    <rPh sb="7" eb="8">
      <t>ケン</t>
    </rPh>
    <rPh sb="9" eb="10">
      <t>ショウ</t>
    </rPh>
    <rPh sb="11" eb="12">
      <t>グン</t>
    </rPh>
    <rPh sb="18" eb="20">
      <t>ザイガイ</t>
    </rPh>
    <rPh sb="20" eb="22">
      <t>コウカン</t>
    </rPh>
    <rPh sb="22" eb="23">
      <t>マイ</t>
    </rPh>
    <rPh sb="34" eb="36">
      <t>ザイリュウ</t>
    </rPh>
    <rPh sb="36" eb="38">
      <t>ホウジン</t>
    </rPh>
    <rPh sb="38" eb="39">
      <t>カズ</t>
    </rPh>
    <rPh sb="40" eb="42">
      <t>ニッケイ</t>
    </rPh>
    <rPh sb="42" eb="44">
      <t>キギョウ</t>
    </rPh>
    <rPh sb="45" eb="47">
      <t>キョテン</t>
    </rPh>
    <rPh sb="48" eb="49">
      <t>カズ</t>
    </rPh>
    <rPh sb="50" eb="52">
      <t>ケイサイ</t>
    </rPh>
    <phoneticPr fontId="34"/>
  </si>
  <si>
    <t xml:space="preserve">   なお、同一企業が同じ在外公館の管轄内に複数の事業所を持つ場合には、その延べ拠点数を計上しました（例：当該域内の３都市にそれぞれ支店がある場合には、企業（拠点）数は 「３」）。</t>
    <phoneticPr fontId="34"/>
  </si>
  <si>
    <t xml:space="preserve">【注３】  ３か月以上滞在する意思があれば、 調査の時点において滞在期間が３か月未満であってもこれに含めています。 </t>
    <phoneticPr fontId="34"/>
  </si>
  <si>
    <t>（１７）本邦企業が１００％出資した現地法人　</t>
    <rPh sb="4" eb="6">
      <t>ホンポウ</t>
    </rPh>
    <rPh sb="6" eb="8">
      <t>キギョウ</t>
    </rPh>
    <rPh sb="13" eb="15">
      <t>シュッシ</t>
    </rPh>
    <rPh sb="17" eb="19">
      <t>ゲンチ</t>
    </rPh>
    <rPh sb="19" eb="21">
      <t>ホウジン</t>
    </rPh>
    <phoneticPr fontId="34"/>
  </si>
  <si>
    <t>（１９）日本人が海外に渡って興した企業　</t>
    <rPh sb="4" eb="7">
      <t>ニホンジン</t>
    </rPh>
    <rPh sb="8" eb="10">
      <t>カイガイ</t>
    </rPh>
    <rPh sb="11" eb="12">
      <t>ワタ</t>
    </rPh>
    <rPh sb="14" eb="15">
      <t>オコ</t>
    </rPh>
    <phoneticPr fontId="34"/>
  </si>
  <si>
    <t>（１８）合弁企業</t>
    <rPh sb="4" eb="6">
      <t>ゴウベン</t>
    </rPh>
    <rPh sb="6" eb="8">
      <t>キギョウ</t>
    </rPh>
    <phoneticPr fontId="34"/>
  </si>
  <si>
    <r>
      <t xml:space="preserve">　 </t>
    </r>
    <r>
      <rPr>
        <sz val="11"/>
        <rFont val="ＭＳ Ｐ明朝"/>
        <family val="1"/>
        <charset val="128"/>
      </rPr>
      <t>本邦企業が外国企業との共同出資で設立した現地法人</t>
    </r>
    <r>
      <rPr>
        <sz val="11"/>
        <color indexed="0"/>
        <rFont val="ＭＳ Ｐ明朝"/>
        <family val="1"/>
        <charset val="128"/>
      </rPr>
      <t>を指します。</t>
    </r>
    <rPh sb="7" eb="9">
      <t>ガイコク</t>
    </rPh>
    <rPh sb="9" eb="11">
      <t>キギョウ</t>
    </rPh>
    <rPh sb="13" eb="15">
      <t>キョウドウ</t>
    </rPh>
    <rPh sb="15" eb="17">
      <t>シュッシ</t>
    </rPh>
    <rPh sb="18" eb="20">
      <t>セツリツ</t>
    </rPh>
    <phoneticPr fontId="34"/>
  </si>
  <si>
    <t>（２０）区分不明</t>
    <rPh sb="4" eb="6">
      <t>クブン</t>
    </rPh>
    <rPh sb="6" eb="8">
      <t>フメイ</t>
    </rPh>
    <phoneticPr fontId="34"/>
  </si>
  <si>
    <t>(ウ) 現地法人化されているか否かが不明（区分不明）</t>
    <phoneticPr fontId="34"/>
  </si>
  <si>
    <t>⑦</t>
    <phoneticPr fontId="34"/>
  </si>
  <si>
    <t>　現地法人化されているか否か不明な企業を指します。</t>
    <rPh sb="1" eb="3">
      <t>ゲンチ</t>
    </rPh>
    <rPh sb="3" eb="5">
      <t>ホウジン</t>
    </rPh>
    <rPh sb="5" eb="6">
      <t>カ</t>
    </rPh>
    <rPh sb="12" eb="13">
      <t>イナ</t>
    </rPh>
    <rPh sb="14" eb="16">
      <t>フメイ</t>
    </rPh>
    <rPh sb="17" eb="19">
      <t>キギョウ</t>
    </rPh>
    <rPh sb="20" eb="21">
      <t>サ</t>
    </rPh>
    <phoneticPr fontId="34"/>
  </si>
  <si>
    <r>
      <t xml:space="preserve">　 </t>
    </r>
    <r>
      <rPr>
        <sz val="11"/>
        <rFont val="ＭＳ Ｐ明朝"/>
        <family val="1"/>
        <charset val="128"/>
      </rPr>
      <t>本邦企業が１００％出資した現地法人</t>
    </r>
    <r>
      <rPr>
        <sz val="11"/>
        <color indexed="0"/>
        <rFont val="ＭＳ Ｐ明朝"/>
        <family val="1"/>
        <charset val="128"/>
      </rPr>
      <t>を指します。 「</t>
    </r>
    <r>
      <rPr>
        <b/>
        <sz val="11"/>
        <rFont val="ＭＳ Ｐ明朝"/>
        <family val="1"/>
        <charset val="128"/>
      </rPr>
      <t>本店</t>
    </r>
    <r>
      <rPr>
        <sz val="11"/>
        <color indexed="0"/>
        <rFont val="ＭＳ Ｐ明朝"/>
        <family val="1"/>
        <charset val="128"/>
      </rPr>
      <t>」と「</t>
    </r>
    <r>
      <rPr>
        <b/>
        <sz val="11"/>
        <rFont val="ＭＳ Ｐ明朝"/>
        <family val="1"/>
        <charset val="128"/>
      </rPr>
      <t>支店、駐在員事務所、出張所（支店等）</t>
    </r>
    <r>
      <rPr>
        <sz val="11"/>
        <color indexed="0"/>
        <rFont val="ＭＳ Ｐ明朝"/>
        <family val="1"/>
        <charset val="128"/>
      </rPr>
      <t xml:space="preserve">」の二つに区分しました。 </t>
    </r>
    <rPh sb="27" eb="29">
      <t>ホンテン</t>
    </rPh>
    <rPh sb="32" eb="34">
      <t>シテン</t>
    </rPh>
    <rPh sb="35" eb="38">
      <t>チュウザイイン</t>
    </rPh>
    <rPh sb="38" eb="41">
      <t>ジムショ</t>
    </rPh>
    <rPh sb="42" eb="45">
      <t>シュッチョウジョ</t>
    </rPh>
    <rPh sb="46" eb="48">
      <t>シテン</t>
    </rPh>
    <rPh sb="48" eb="49">
      <t>ナド</t>
    </rPh>
    <rPh sb="52" eb="53">
      <t>フタ</t>
    </rPh>
    <rPh sb="55" eb="57">
      <t>クブン</t>
    </rPh>
    <phoneticPr fontId="34"/>
  </si>
  <si>
    <r>
      <t>　 「</t>
    </r>
    <r>
      <rPr>
        <b/>
        <sz val="11"/>
        <rFont val="ＭＳ Ｐ明朝"/>
        <family val="1"/>
        <charset val="128"/>
      </rPr>
      <t>本邦企業が１００％出資した現地法人</t>
    </r>
    <r>
      <rPr>
        <sz val="11"/>
        <color indexed="0"/>
        <rFont val="ＭＳ Ｐ明朝"/>
        <family val="1"/>
        <charset val="128"/>
      </rPr>
      <t>」 と「</t>
    </r>
    <r>
      <rPr>
        <b/>
        <sz val="11"/>
        <rFont val="ＭＳ Ｐ明朝"/>
        <family val="1"/>
        <charset val="128"/>
      </rPr>
      <t>合弁企業</t>
    </r>
    <r>
      <rPr>
        <sz val="11"/>
        <color indexed="0"/>
        <rFont val="ＭＳ Ｐ明朝"/>
        <family val="1"/>
        <charset val="128"/>
      </rPr>
      <t xml:space="preserve">」の二つを指します。 </t>
    </r>
    <rPh sb="24" eb="26">
      <t>ゴウベン</t>
    </rPh>
    <rPh sb="26" eb="28">
      <t>キギョウ</t>
    </rPh>
    <rPh sb="30" eb="31">
      <t>フタ</t>
    </rPh>
    <phoneticPr fontId="34"/>
  </si>
  <si>
    <r>
      <t xml:space="preserve">【注１】  本邦企業が海外に設立した現地法人が親会社となって設立した企業についても、 </t>
    </r>
    <r>
      <rPr>
        <b/>
        <sz val="11"/>
        <color theme="1"/>
        <rFont val="ＭＳ Ｐ明朝"/>
        <family val="1"/>
        <charset val="128"/>
      </rPr>
      <t>第三国で法人化</t>
    </r>
    <r>
      <rPr>
        <sz val="11"/>
        <color indexed="0"/>
        <rFont val="ＭＳ Ｐ明朝"/>
        <family val="1"/>
        <charset val="128"/>
      </rPr>
      <t xml:space="preserve">されている場合を含め計上しており、 本邦における親会社の存在を問いません。 </t>
    </r>
    <phoneticPr fontId="34"/>
  </si>
  <si>
    <r>
      <t>　本邦企業（または日本人）が海外に設立した現地法人を指します。「</t>
    </r>
    <r>
      <rPr>
        <b/>
        <sz val="11"/>
        <rFont val="ＭＳ Ｐ明朝"/>
        <family val="1"/>
        <charset val="128"/>
      </rPr>
      <t>本邦企業が海外に設立した現地法人</t>
    </r>
    <r>
      <rPr>
        <sz val="11"/>
        <color indexed="0"/>
        <rFont val="ＭＳ Ｐ明朝"/>
        <family val="1"/>
        <charset val="128"/>
      </rPr>
      <t>」と「</t>
    </r>
    <r>
      <rPr>
        <b/>
        <sz val="11"/>
        <rFont val="ＭＳ Ｐ明朝"/>
        <family val="1"/>
        <charset val="128"/>
      </rPr>
      <t>日本人が海外に渡って興した企業</t>
    </r>
    <r>
      <rPr>
        <sz val="11"/>
        <color indexed="0"/>
        <rFont val="ＭＳ Ｐ明朝"/>
        <family val="1"/>
        <charset val="128"/>
      </rPr>
      <t>」の二つに区分されます。</t>
    </r>
    <rPh sb="9" eb="12">
      <t>ニホンジン</t>
    </rPh>
    <rPh sb="26" eb="27">
      <t>サ</t>
    </rPh>
    <rPh sb="68" eb="69">
      <t>フタ</t>
    </rPh>
    <rPh sb="71" eb="73">
      <t>クブン</t>
    </rPh>
    <phoneticPr fontId="34"/>
  </si>
  <si>
    <t>　日本国内に登記されている（本社がある）企業を指します。「支店」と「駐在員事務所、出張所など（駐在出張所）」の二つに区分されます。
【注】　本邦企業が、経済協力の工事等で、一時的に事務所を設置した場合でも、調査時点で事務所を設置している場合は、 「駐在員事務所、出張所など（駐在出張所）」として計上しました。</t>
    <rPh sb="29" eb="31">
      <t>シテン</t>
    </rPh>
    <rPh sb="34" eb="37">
      <t>チュウザイイン</t>
    </rPh>
    <rPh sb="37" eb="40">
      <t>ジムショ</t>
    </rPh>
    <rPh sb="41" eb="44">
      <t>シュッチョウジョ</t>
    </rPh>
    <rPh sb="47" eb="49">
      <t>チュウザイ</t>
    </rPh>
    <rPh sb="49" eb="52">
      <t>シュッチョウジョ</t>
    </rPh>
    <rPh sb="55" eb="56">
      <t>フタ</t>
    </rPh>
    <rPh sb="58" eb="60">
      <t>クブン</t>
    </rPh>
    <rPh sb="70" eb="72">
      <t>ホンポウ</t>
    </rPh>
    <phoneticPr fontId="34"/>
  </si>
  <si>
    <t>【注２】  当該企業が海外に設立された後、 本邦企業が撤退し、 外国資本のみで運営されている場合は対象に含まれません。</t>
    <rPh sb="32" eb="34">
      <t>ガイコク</t>
    </rPh>
    <rPh sb="52" eb="53">
      <t>フク</t>
    </rPh>
    <phoneticPr fontId="34"/>
  </si>
  <si>
    <t>【注３】  本邦企業が資本金を出資していない現地企業が、 代理店契約等で本邦企業の単なる代理店となっているものは対象に含まれません。</t>
    <phoneticPr fontId="34"/>
  </si>
  <si>
    <r>
      <t>（１４）本邦企業</t>
    </r>
    <r>
      <rPr>
        <sz val="12"/>
        <rFont val="ＭＳ Ｐ明朝"/>
        <family val="1"/>
        <charset val="128"/>
      </rPr>
      <t>（現地法人化されていない日系企業）</t>
    </r>
    <r>
      <rPr>
        <b/>
        <sz val="14"/>
        <rFont val="ＭＳ Ｐ明朝"/>
        <family val="1"/>
        <charset val="128"/>
      </rPr>
      <t>　</t>
    </r>
    <rPh sb="20" eb="22">
      <t>ニッケイ</t>
    </rPh>
    <phoneticPr fontId="34"/>
  </si>
  <si>
    <r>
      <t>　本邦企業（または日本人）が出資している海外の企業を指します。
　日系企業は、 「</t>
    </r>
    <r>
      <rPr>
        <b/>
        <sz val="11"/>
        <rFont val="ＭＳ Ｐ明朝"/>
        <family val="1"/>
        <charset val="128"/>
      </rPr>
      <t>本邦企業</t>
    </r>
    <r>
      <rPr>
        <sz val="11"/>
        <rFont val="ＭＳ Ｐ明朝"/>
        <family val="1"/>
        <charset val="128"/>
      </rPr>
      <t>（現地法人化されていない日系企業）</t>
    </r>
    <r>
      <rPr>
        <sz val="11"/>
        <color indexed="0"/>
        <rFont val="ＭＳ Ｐ明朝"/>
        <family val="1"/>
        <charset val="128"/>
      </rPr>
      <t>」と「</t>
    </r>
    <r>
      <rPr>
        <b/>
        <sz val="11"/>
        <rFont val="ＭＳ Ｐ明朝"/>
        <family val="1"/>
        <charset val="128"/>
      </rPr>
      <t>現地法人化されている日系企業</t>
    </r>
    <r>
      <rPr>
        <sz val="11"/>
        <color indexed="0"/>
        <rFont val="ＭＳ Ｐ明朝"/>
        <family val="1"/>
        <charset val="128"/>
      </rPr>
      <t>」の二つに大別されます。</t>
    </r>
    <rPh sb="1" eb="3">
      <t>ホンポウ</t>
    </rPh>
    <rPh sb="9" eb="12">
      <t>ニホンジン</t>
    </rPh>
    <rPh sb="20" eb="22">
      <t>カイガイ</t>
    </rPh>
    <rPh sb="33" eb="35">
      <t>ニッケイ</t>
    </rPh>
    <rPh sb="35" eb="37">
      <t>キギョウ</t>
    </rPh>
    <rPh sb="57" eb="59">
      <t>ニッケイ</t>
    </rPh>
    <rPh sb="75" eb="77">
      <t>ニッケイ</t>
    </rPh>
    <rPh sb="81" eb="82">
      <t>フタ</t>
    </rPh>
    <rPh sb="84" eb="86">
      <t>タイベツ</t>
    </rPh>
    <phoneticPr fontId="34"/>
  </si>
  <si>
    <t>（１５）現地法人化されている日系企業　</t>
    <rPh sb="4" eb="6">
      <t>ゲンチ</t>
    </rPh>
    <rPh sb="6" eb="9">
      <t>ホウジンカ</t>
    </rPh>
    <rPh sb="14" eb="16">
      <t>ニッケイ</t>
    </rPh>
    <rPh sb="16" eb="18">
      <t>キギョウ</t>
    </rPh>
    <phoneticPr fontId="34"/>
  </si>
  <si>
    <r>
      <rPr>
        <b/>
        <sz val="14"/>
        <rFont val="ＭＳ Ｐ明朝"/>
        <family val="1"/>
        <charset val="128"/>
      </rPr>
      <t>（１）日系企業総（拠点）数</t>
    </r>
    <r>
      <rPr>
        <sz val="11"/>
        <rFont val="ＭＳ Ｐ明朝"/>
        <family val="1"/>
        <charset val="128"/>
      </rPr>
      <t xml:space="preserve">   
   平成２６年(２０１４年）１０月１日現在の集計で、わが国の領土外に進出している日系企業の総（拠点）数は、６万８，５７３拠点で、前年より４，７９６拠点(約７．５％)の増加となり、本統計を開始した平成１７年以降最多となりました。
   このうち、「現地法人化された日系企業」（本邦企業が出資し海外に設立した現地法人、あるいは邦人が海外に渡って興した企業）が約４６％（３万１，４３９拠点）、「現地法人化されていない日系企業」（本邦企業の支店、駐在員事務所及び出張所）が約６．３％（４，３２２拠点）、「区分不明」（現地法人化されているか否かが不明な日系企業）が約４８％（３万２，８１２拠点）となっています。 
【注１】　各在外公館が海外における進出日系企業の安全確保に資するため収集した情報に加え、各企業へのアンケート調査を行って得たものを集計。
【注２】　アフガニスタン、イラク及びシリアについては、日系企業の安全上の理由から日系企業数等の公表を差し控えており、本統計には含まれていません。</t>
    </r>
    <rPh sb="3" eb="5">
      <t>ニッケイ</t>
    </rPh>
    <rPh sb="5" eb="7">
      <t>キギョウ</t>
    </rPh>
    <rPh sb="7" eb="8">
      <t>ソウ</t>
    </rPh>
    <rPh sb="52" eb="54">
      <t>シンシュツ</t>
    </rPh>
    <rPh sb="58" eb="60">
      <t>ニッケイ</t>
    </rPh>
    <rPh sb="60" eb="62">
      <t>キギョウ</t>
    </rPh>
    <rPh sb="72" eb="73">
      <t>マン</t>
    </rPh>
    <rPh sb="78" eb="80">
      <t>キョテン</t>
    </rPh>
    <rPh sb="91" eb="93">
      <t>キョテン</t>
    </rPh>
    <rPh sb="94" eb="95">
      <t>ヤク</t>
    </rPh>
    <rPh sb="107" eb="108">
      <t>ホン</t>
    </rPh>
    <rPh sb="108" eb="110">
      <t>トウケイ</t>
    </rPh>
    <rPh sb="111" eb="113">
      <t>カイシ</t>
    </rPh>
    <rPh sb="115" eb="117">
      <t>ヘイセイ</t>
    </rPh>
    <rPh sb="119" eb="120">
      <t>ネン</t>
    </rPh>
    <rPh sb="120" eb="122">
      <t>イコウ</t>
    </rPh>
    <rPh sb="122" eb="124">
      <t>サイタ</t>
    </rPh>
    <rPh sb="143" eb="145">
      <t>ホウジン</t>
    </rPh>
    <rPh sb="173" eb="174">
      <t>ヒト</t>
    </rPh>
    <rPh sb="180" eb="181">
      <t>ヒト</t>
    </rPh>
    <rPh sb="191" eb="193">
      <t>キギョウ</t>
    </rPh>
    <rPh sb="212" eb="214">
      <t>ゲンチ</t>
    </rPh>
    <rPh sb="215" eb="216">
      <t>ヒト</t>
    </rPh>
    <rPh sb="216" eb="217">
      <t>カ</t>
    </rPh>
    <rPh sb="223" eb="225">
      <t>ニッケイ</t>
    </rPh>
    <rPh sb="225" eb="227">
      <t>キギョウ</t>
    </rPh>
    <rPh sb="234" eb="236">
      <t>シテン</t>
    </rPh>
    <rPh sb="237" eb="240">
      <t>チュウザイイン</t>
    </rPh>
    <rPh sb="240" eb="243">
      <t>ジムショ</t>
    </rPh>
    <rPh sb="243" eb="244">
      <t>オヨ</t>
    </rPh>
    <rPh sb="245" eb="248">
      <t>シュッチョウジョ</t>
    </rPh>
    <rPh sb="250" eb="251">
      <t>ヤク</t>
    </rPh>
    <rPh sb="261" eb="263">
      <t>キョテン</t>
    </rPh>
    <rPh sb="266" eb="268">
      <t>クブン</t>
    </rPh>
    <rPh sb="268" eb="270">
      <t>フメイ</t>
    </rPh>
    <rPh sb="275" eb="276">
      <t>ヒト</t>
    </rPh>
    <rPh sb="283" eb="284">
      <t>イナ</t>
    </rPh>
    <rPh sb="286" eb="288">
      <t>フメイ</t>
    </rPh>
    <rPh sb="289" eb="291">
      <t>ニッケイ</t>
    </rPh>
    <rPh sb="291" eb="293">
      <t>キギョウ</t>
    </rPh>
    <rPh sb="301" eb="302">
      <t>マン</t>
    </rPh>
    <rPh sb="325" eb="326">
      <t>カク</t>
    </rPh>
    <rPh sb="326" eb="328">
      <t>ザイガイ</t>
    </rPh>
    <rPh sb="328" eb="330">
      <t>コウカン</t>
    </rPh>
    <rPh sb="331" eb="333">
      <t>カイガイ</t>
    </rPh>
    <rPh sb="337" eb="339">
      <t>シンシュツ</t>
    </rPh>
    <rPh sb="339" eb="341">
      <t>ニッケイ</t>
    </rPh>
    <rPh sb="341" eb="343">
      <t>キギョウ</t>
    </rPh>
    <rPh sb="344" eb="346">
      <t>アンゼン</t>
    </rPh>
    <rPh sb="346" eb="348">
      <t>カクホ</t>
    </rPh>
    <rPh sb="349" eb="350">
      <t>シ</t>
    </rPh>
    <rPh sb="354" eb="356">
      <t>シュウシュウ</t>
    </rPh>
    <rPh sb="358" eb="360">
      <t>ジョウホウ</t>
    </rPh>
    <rPh sb="361" eb="362">
      <t>クワ</t>
    </rPh>
    <rPh sb="364" eb="365">
      <t>カク</t>
    </rPh>
    <rPh sb="365" eb="367">
      <t>キギョウ</t>
    </rPh>
    <rPh sb="374" eb="376">
      <t>チョウサ</t>
    </rPh>
    <rPh sb="377" eb="378">
      <t>オコナ</t>
    </rPh>
    <rPh sb="380" eb="381">
      <t>エ</t>
    </rPh>
    <rPh sb="385" eb="387">
      <t>シュウケイ</t>
    </rPh>
    <rPh sb="429" eb="431">
      <t>ニッケイ</t>
    </rPh>
    <rPh sb="431" eb="433">
      <t>キギョウ</t>
    </rPh>
    <phoneticPr fontId="34"/>
  </si>
  <si>
    <r>
      <rPr>
        <b/>
        <sz val="14"/>
        <rFont val="ＭＳ Ｐ明朝"/>
        <family val="1"/>
        <charset val="128"/>
      </rPr>
      <t>（ア）前年比増減率</t>
    </r>
    <r>
      <rPr>
        <sz val="11"/>
        <rFont val="ＭＳ Ｐ明朝"/>
        <family val="1"/>
        <charset val="128"/>
      </rPr>
      <t xml:space="preserve">
　 前年比増減率では、昨年の約４．９％の増加に続き、今回は約７．５％の増加となりました。日系企業は、この５年間で約２０％（１万１，２４１拠点）増加しています。</t>
    </r>
    <r>
      <rPr>
        <b/>
        <sz val="14"/>
        <color theme="1"/>
        <rFont val="ＭＳ Ｐゴシック"/>
        <family val="3"/>
        <charset val="128"/>
        <scheme val="minor"/>
      </rPr>
      <t/>
    </r>
    <rPh sb="12" eb="15">
      <t>ゼンネンヒ</t>
    </rPh>
    <rPh sb="15" eb="17">
      <t>ゾウゲン</t>
    </rPh>
    <rPh sb="17" eb="18">
      <t>リツ</t>
    </rPh>
    <rPh sb="24" eb="25">
      <t>ヤク</t>
    </rPh>
    <rPh sb="30" eb="32">
      <t>ゾウカ</t>
    </rPh>
    <rPh sb="33" eb="34">
      <t>ツヅ</t>
    </rPh>
    <rPh sb="36" eb="38">
      <t>コンカイ</t>
    </rPh>
    <rPh sb="39" eb="40">
      <t>ヤク</t>
    </rPh>
    <rPh sb="45" eb="47">
      <t>ゾウカ</t>
    </rPh>
    <rPh sb="54" eb="56">
      <t>ニッケイ</t>
    </rPh>
    <rPh sb="56" eb="58">
      <t>キギョウ</t>
    </rPh>
    <rPh sb="63" eb="65">
      <t>ネンカン</t>
    </rPh>
    <rPh sb="66" eb="67">
      <t>ヤク</t>
    </rPh>
    <rPh sb="72" eb="73">
      <t>マン</t>
    </rPh>
    <rPh sb="78" eb="80">
      <t>キョテン</t>
    </rPh>
    <rPh sb="81" eb="83">
      <t>ゾウカ</t>
    </rPh>
    <phoneticPr fontId="39"/>
  </si>
  <si>
    <r>
      <rPr>
        <b/>
        <sz val="14"/>
        <rFont val="ＭＳ Ｐ明朝"/>
        <family val="1"/>
        <charset val="128"/>
      </rPr>
      <t>（イ）地域別</t>
    </r>
    <r>
      <rPr>
        <sz val="11"/>
        <rFont val="ＭＳ Ｐ明朝"/>
        <family val="1"/>
        <charset val="128"/>
      </rPr>
      <t xml:space="preserve">
   地域別では、「アジア」が日系企業全体の約７０％（４万８，２０３拠点）を占め、平成１７年以降一貫して首位を維持しています。次いで、「北米」約１３％（８，５８４拠点）、「西欧」約８．１％（５，５７７拠点）の順となっています。これら３地域で全体の９割を占めています。
　 前年比の増減数では、「アジア」（３，４７４拠点）、「北米」（６４３拠点）、「西欧」（２９７拠点）、「中米」（１４１拠点）、「大洋州」（１２１拠点）をはじめほとんどの地域で日系企業が増加した一方、「南米」（１６拠点）では日系企業が減少しました。</t>
    </r>
    <r>
      <rPr>
        <b/>
        <sz val="14"/>
        <color theme="1"/>
        <rFont val="ＭＳ Ｐゴシック"/>
        <family val="3"/>
        <charset val="128"/>
        <scheme val="minor"/>
      </rPr>
      <t/>
    </r>
    <rPh sb="181" eb="183">
      <t>セイオウ</t>
    </rPh>
    <rPh sb="193" eb="195">
      <t>チュウベイ</t>
    </rPh>
    <phoneticPr fontId="39"/>
  </si>
  <si>
    <r>
      <rPr>
        <b/>
        <sz val="14"/>
        <rFont val="ＭＳ Ｐ明朝"/>
        <family val="1"/>
        <charset val="128"/>
      </rPr>
      <t>（ウ）国（地域）別</t>
    </r>
    <r>
      <rPr>
        <sz val="11"/>
        <rFont val="ＭＳ Ｐ明朝"/>
        <family val="1"/>
        <charset val="128"/>
      </rPr>
      <t xml:space="preserve">
　 国（地域）別では、「中国」に日系企業全体の約４８％（３万２，６６７拠点）、「米国」に約１１％（７，８１６拠点）がそれぞれ進出していて、両国で日系企業の６割を占めています。
　 ３位以降は、「インド」約５．７％（３，８８０拠点）、「インドネシア」約２．６％（１，７６６拠点）、「ドイツ」約２．５％（１，６８４拠点）、「タイ」約２．４％（１，６４１拠点）、「フィリピン」約２．２％（１，５２１拠点）、「ベトナム」約２．１％（１，４５２拠点）、「マレーシア」約２．０％（１，３４７拠点）、「台湾」約１．６％（１，１１２拠点）、「英国」約１．６％（１，０８４拠点）の順となっています。これら１１か国で全体の８割を占めます。</t>
    </r>
    <phoneticPr fontId="34"/>
  </si>
  <si>
    <t>第１章</t>
    <rPh sb="0" eb="1">
      <t>ダイ</t>
    </rPh>
    <rPh sb="2" eb="3">
      <t>ショウ</t>
    </rPh>
    <phoneticPr fontId="20"/>
  </si>
  <si>
    <r>
      <t>統計の目的、</t>
    </r>
    <r>
      <rPr>
        <b/>
        <sz val="14"/>
        <rFont val="ＭＳ Ｐ明朝"/>
        <family val="1"/>
        <charset val="128"/>
      </rPr>
      <t/>
    </r>
    <phoneticPr fontId="20"/>
  </si>
  <si>
    <r>
      <t>調査方法及び用語の定義等</t>
    </r>
    <r>
      <rPr>
        <b/>
        <sz val="14"/>
        <rFont val="ＭＳ Ｐ明朝"/>
        <family val="1"/>
        <charset val="128"/>
      </rPr>
      <t/>
    </r>
    <phoneticPr fontId="20"/>
  </si>
  <si>
    <t>２．在留邦人の動向</t>
    <phoneticPr fontId="34"/>
  </si>
  <si>
    <t>在留邦人の動向</t>
    <phoneticPr fontId="20"/>
  </si>
  <si>
    <t>第２章</t>
    <rPh sb="0" eb="1">
      <t>ダイ</t>
    </rPh>
    <rPh sb="2" eb="3">
      <t>ショウ</t>
    </rPh>
    <phoneticPr fontId="20"/>
  </si>
  <si>
    <t>日系企業の動向</t>
    <phoneticPr fontId="20"/>
  </si>
  <si>
    <t>第３章</t>
    <rPh sb="0" eb="1">
      <t>ダイ</t>
    </rPh>
    <rPh sb="2" eb="3">
      <t>ショウ</t>
    </rPh>
    <phoneticPr fontId="20"/>
  </si>
  <si>
    <t xml:space="preserve">平成２８年２月
</t>
    <rPh sb="0" eb="2">
      <t>ヘイセイ</t>
    </rPh>
    <rPh sb="4" eb="5">
      <t>ネン</t>
    </rPh>
    <rPh sb="6" eb="7">
      <t>ツキ</t>
    </rPh>
    <phoneticPr fontId="34"/>
  </si>
  <si>
    <t>２．９  在外公館別在留邦人数推移</t>
    <rPh sb="5" eb="7">
      <t>ザイガイ</t>
    </rPh>
    <rPh sb="7" eb="9">
      <t>コウカン</t>
    </rPh>
    <phoneticPr fontId="34"/>
  </si>
  <si>
    <r>
      <t>２．１０  就学別・地域別在留邦人(学齢期)子女数</t>
    </r>
    <r>
      <rPr>
        <b/>
        <sz val="11"/>
        <color theme="1"/>
        <rFont val="ＭＳ Ｐゴシック"/>
        <family val="3"/>
        <charset val="128"/>
        <scheme val="minor"/>
      </rPr>
      <t>(長期滞在者)</t>
    </r>
    <rPh sb="6" eb="8">
      <t>シュウガク</t>
    </rPh>
    <phoneticPr fontId="39"/>
  </si>
  <si>
    <r>
      <t>２．１０．１ 　地域別在留邦人(学齢期)子女数</t>
    </r>
    <r>
      <rPr>
        <b/>
        <sz val="14"/>
        <color theme="1"/>
        <rFont val="ＭＳ Ｐゴシック"/>
        <family val="3"/>
        <charset val="128"/>
        <scheme val="minor"/>
      </rPr>
      <t>(長期滞在者)推移</t>
    </r>
    <rPh sb="8" eb="11">
      <t>チイキベツ</t>
    </rPh>
    <rPh sb="30" eb="32">
      <t>スイイ</t>
    </rPh>
    <phoneticPr fontId="39"/>
  </si>
  <si>
    <t>２．１０．２ 　小学生子女数(長期滞在者)推移</t>
    <rPh sb="8" eb="11">
      <t>ショウガクセイ</t>
    </rPh>
    <rPh sb="11" eb="13">
      <t>シジョ</t>
    </rPh>
    <rPh sb="12" eb="13">
      <t>シュウコ</t>
    </rPh>
    <rPh sb="13" eb="14">
      <t>カズ</t>
    </rPh>
    <rPh sb="21" eb="23">
      <t>スイイ</t>
    </rPh>
    <phoneticPr fontId="39"/>
  </si>
  <si>
    <t>２．１０．３ 　中学生子女数(長期滞在者)推移</t>
    <rPh sb="8" eb="11">
      <t>チュウガクセイ</t>
    </rPh>
    <rPh sb="11" eb="13">
      <t>シジョ</t>
    </rPh>
    <rPh sb="12" eb="13">
      <t>シュウコ</t>
    </rPh>
    <rPh sb="13" eb="14">
      <t>カズ</t>
    </rPh>
    <rPh sb="21" eb="23">
      <t>スイイ</t>
    </rPh>
    <phoneticPr fontId="39"/>
  </si>
  <si>
    <t>２．８．１  都市別在留邦人数上位５０位推移</t>
    <rPh sb="7" eb="10">
      <t>トシベツ</t>
    </rPh>
    <rPh sb="10" eb="12">
      <t>ザイリュウ</t>
    </rPh>
    <rPh sb="12" eb="14">
      <t>ホウジン</t>
    </rPh>
    <phoneticPr fontId="34"/>
  </si>
  <si>
    <t>順 
位</t>
    <phoneticPr fontId="34"/>
  </si>
  <si>
    <t>平成２６年１０月１日現在</t>
    <phoneticPr fontId="34"/>
  </si>
  <si>
    <t>平成２５年１０月１日現在</t>
    <phoneticPr fontId="34"/>
  </si>
  <si>
    <t>平成２４年１０月１日現在</t>
  </si>
  <si>
    <t>平成２３年１０月１日現在</t>
  </si>
  <si>
    <t>平成２２年１０月１日現在</t>
  </si>
  <si>
    <t>都市名</t>
  </si>
  <si>
    <t>ロサンゼルス都市圏</t>
  </si>
  <si>
    <t>ロサンゼルス都市圏</t>
    <phoneticPr fontId="34"/>
  </si>
  <si>
    <t xml:space="preserve">＋1.14% </t>
  </si>
  <si>
    <t xml:space="preserve">＋1.73% </t>
  </si>
  <si>
    <t xml:space="preserve">＋3.59% </t>
  </si>
  <si>
    <t>上海（中国）</t>
  </si>
  <si>
    <t>ニューヨーク都市圏</t>
    <phoneticPr fontId="34"/>
  </si>
  <si>
    <t>上海（中国）</t>
    <phoneticPr fontId="34"/>
  </si>
  <si>
    <t xml:space="preserve">＋12.00% </t>
  </si>
  <si>
    <t xml:space="preserve">＋2.23% </t>
  </si>
  <si>
    <t>バンコク</t>
  </si>
  <si>
    <t xml:space="preserve">＋4.51% </t>
  </si>
  <si>
    <t>ニューヨーク都市圏</t>
  </si>
  <si>
    <t>バンコク</t>
    <phoneticPr fontId="34"/>
  </si>
  <si>
    <t xml:space="preserve">＋11.17% </t>
  </si>
  <si>
    <t>大ロンドン市</t>
    <phoneticPr fontId="34"/>
  </si>
  <si>
    <t xml:space="preserve">＋2.96% </t>
  </si>
  <si>
    <t xml:space="preserve">- </t>
  </si>
  <si>
    <t>大ロンドン市</t>
  </si>
  <si>
    <t xml:space="preserve">＋4.35% </t>
  </si>
  <si>
    <t xml:space="preserve">＋5.79% </t>
  </si>
  <si>
    <t xml:space="preserve">＋2.46% </t>
  </si>
  <si>
    <t>シンガポール</t>
    <phoneticPr fontId="34"/>
  </si>
  <si>
    <t xml:space="preserve">＋5.74% </t>
  </si>
  <si>
    <t>シドニー都市圏</t>
    <phoneticPr fontId="34"/>
  </si>
  <si>
    <t xml:space="preserve">＋1.75% </t>
  </si>
  <si>
    <t>シドニー都市圏</t>
  </si>
  <si>
    <t xml:space="preserve">＋2.63% </t>
  </si>
  <si>
    <t xml:space="preserve">＋6.05% </t>
  </si>
  <si>
    <t xml:space="preserve">＋5.37% </t>
  </si>
  <si>
    <t xml:space="preserve">香港（中国） </t>
  </si>
  <si>
    <t>バンクーバー都市圏</t>
  </si>
  <si>
    <t>バンクーバー都市圏</t>
    <phoneticPr fontId="34"/>
  </si>
  <si>
    <t xml:space="preserve">＋4.14% </t>
  </si>
  <si>
    <t xml:space="preserve">＋6.81% </t>
  </si>
  <si>
    <t xml:space="preserve">香港（中国） </t>
    <phoneticPr fontId="34"/>
  </si>
  <si>
    <t xml:space="preserve">＋4.29% </t>
  </si>
  <si>
    <t>香港（中国）</t>
    <phoneticPr fontId="34"/>
  </si>
  <si>
    <t xml:space="preserve">＋4.16% </t>
  </si>
  <si>
    <t xml:space="preserve">＋0.41% </t>
  </si>
  <si>
    <t>サンフランシスコ都市圏</t>
  </si>
  <si>
    <t xml:space="preserve">＋5.00% </t>
  </si>
  <si>
    <t>メルボルン都市圏</t>
  </si>
  <si>
    <t xml:space="preserve">メルボルン都市圏 </t>
  </si>
  <si>
    <t>サンノゼ都市圏（米国）</t>
  </si>
  <si>
    <t xml:space="preserve">＋6.06% </t>
  </si>
  <si>
    <t xml:space="preserve">サンディエゴ </t>
  </si>
  <si>
    <t xml:space="preserve">＋1.45% </t>
  </si>
  <si>
    <t xml:space="preserve">＋6.51% </t>
  </si>
  <si>
    <t>パリ</t>
    <phoneticPr fontId="34"/>
  </si>
  <si>
    <t>サンノゼ都市圏（米国）</t>
    <phoneticPr fontId="34"/>
  </si>
  <si>
    <t xml:space="preserve">メルボルン都市圏 </t>
    <phoneticPr fontId="34"/>
  </si>
  <si>
    <t xml:space="preserve">＋0.81% </t>
  </si>
  <si>
    <t xml:space="preserve">＋3.95% </t>
  </si>
  <si>
    <t xml:space="preserve">サンパウロ </t>
  </si>
  <si>
    <t xml:space="preserve">ホノルル </t>
  </si>
  <si>
    <t xml:space="preserve">パリ </t>
  </si>
  <si>
    <t xml:space="preserve">＋30.93% </t>
  </si>
  <si>
    <t>ホノルル</t>
    <phoneticPr fontId="34"/>
  </si>
  <si>
    <t xml:space="preserve">＋2.11% </t>
  </si>
  <si>
    <t xml:space="preserve">＋4.05% </t>
  </si>
  <si>
    <t xml:space="preserve">＋7.34% </t>
  </si>
  <si>
    <t>サンパウロ</t>
    <phoneticPr fontId="34"/>
  </si>
  <si>
    <t xml:space="preserve">＋0.32% </t>
  </si>
  <si>
    <t>クアラルンプール</t>
    <phoneticPr fontId="34"/>
  </si>
  <si>
    <t>シカゴ都市圏</t>
    <phoneticPr fontId="34"/>
  </si>
  <si>
    <t xml:space="preserve">台北（台湾） </t>
  </si>
  <si>
    <t xml:space="preserve">＋3.46% </t>
  </si>
  <si>
    <t xml:space="preserve">＋4.65% </t>
  </si>
  <si>
    <t>シカゴ都市圏</t>
  </si>
  <si>
    <t xml:space="preserve">クアラルンプール </t>
    <phoneticPr fontId="34"/>
  </si>
  <si>
    <t xml:space="preserve">北京（中国） </t>
  </si>
  <si>
    <t xml:space="preserve">＋11.98% </t>
  </si>
  <si>
    <t xml:space="preserve">＋2.49% </t>
  </si>
  <si>
    <t xml:space="preserve">マニラ都市圏 </t>
  </si>
  <si>
    <t xml:space="preserve">＋0.40% </t>
  </si>
  <si>
    <t>ソウル特別市</t>
  </si>
  <si>
    <t xml:space="preserve">ソウル特別市 </t>
  </si>
  <si>
    <t xml:space="preserve">蘇州（中国） </t>
  </si>
  <si>
    <t xml:space="preserve">＋46.52% </t>
  </si>
  <si>
    <t xml:space="preserve">＋0.91% </t>
  </si>
  <si>
    <t>ジャカルタ</t>
    <phoneticPr fontId="34"/>
  </si>
  <si>
    <t>ベルゲン（米国）</t>
    <phoneticPr fontId="34"/>
  </si>
  <si>
    <t xml:space="preserve">トロント </t>
  </si>
  <si>
    <t xml:space="preserve">＋15.75% </t>
  </si>
  <si>
    <t>トロント</t>
    <phoneticPr fontId="34"/>
  </si>
  <si>
    <t xml:space="preserve">クアラルンプール </t>
  </si>
  <si>
    <t xml:space="preserve">＋120.44% </t>
  </si>
  <si>
    <t xml:space="preserve">＋2.19% </t>
  </si>
  <si>
    <t>マニラ都市圏</t>
  </si>
  <si>
    <t xml:space="preserve">ジャカルタ </t>
  </si>
  <si>
    <t xml:space="preserve">＋2.58% </t>
  </si>
  <si>
    <t xml:space="preserve">＋3.18% </t>
  </si>
  <si>
    <t>ゴールドコースト</t>
    <phoneticPr fontId="34"/>
  </si>
  <si>
    <t xml:space="preserve">北京（中国） </t>
    <phoneticPr fontId="34"/>
  </si>
  <si>
    <t xml:space="preserve">デュッセルドルフ </t>
  </si>
  <si>
    <t xml:space="preserve">＋2.06% </t>
  </si>
  <si>
    <t>ブリスベン</t>
    <phoneticPr fontId="34"/>
  </si>
  <si>
    <t xml:space="preserve">ゴールドコースト </t>
  </si>
  <si>
    <t xml:space="preserve">＋9.05% </t>
  </si>
  <si>
    <t xml:space="preserve">＋4.44% </t>
  </si>
  <si>
    <t xml:space="preserve">＋2.34% </t>
  </si>
  <si>
    <t xml:space="preserve">サンディエゴ </t>
    <phoneticPr fontId="34"/>
  </si>
  <si>
    <t xml:space="preserve">ジャカルタ </t>
    <phoneticPr fontId="34"/>
  </si>
  <si>
    <t xml:space="preserve">＋24.14% </t>
  </si>
  <si>
    <t xml:space="preserve">ブリスベン </t>
  </si>
  <si>
    <t xml:space="preserve">＋9.86% </t>
  </si>
  <si>
    <t>シアトル都市圏</t>
    <phoneticPr fontId="34"/>
  </si>
  <si>
    <t>-</t>
    <phoneticPr fontId="34"/>
  </si>
  <si>
    <t xml:space="preserve">＋12.90% </t>
  </si>
  <si>
    <t xml:space="preserve">＋45.99% </t>
  </si>
  <si>
    <t xml:space="preserve">広州（中国） </t>
  </si>
  <si>
    <t xml:space="preserve">＋6.79% </t>
  </si>
  <si>
    <t>順 
位</t>
    <phoneticPr fontId="34"/>
  </si>
  <si>
    <t>平成２６年１０月１日現在</t>
    <phoneticPr fontId="34"/>
  </si>
  <si>
    <t>平成２５年１０月１日現在</t>
    <phoneticPr fontId="34"/>
  </si>
  <si>
    <t xml:space="preserve">＋1.88% </t>
  </si>
  <si>
    <t xml:space="preserve">＋10.48% </t>
  </si>
  <si>
    <t xml:space="preserve">＋2.43% </t>
  </si>
  <si>
    <t xml:space="preserve">パース </t>
  </si>
  <si>
    <t xml:space="preserve">＋18.80% </t>
  </si>
  <si>
    <t xml:space="preserve">大連（中国） </t>
  </si>
  <si>
    <t xml:space="preserve">＋13.34% </t>
  </si>
  <si>
    <t>オークランド都市圏</t>
  </si>
  <si>
    <t xml:space="preserve">蘇州（中国） </t>
    <phoneticPr fontId="34"/>
  </si>
  <si>
    <t xml:space="preserve">＋10.52% </t>
  </si>
  <si>
    <t xml:space="preserve">＋13.38% </t>
  </si>
  <si>
    <t xml:space="preserve">＋0.39% </t>
  </si>
  <si>
    <t>オークランド都市圏</t>
    <phoneticPr fontId="34"/>
  </si>
  <si>
    <t xml:space="preserve">深圳（中国） </t>
    <rPh sb="0" eb="2">
      <t>シンセン</t>
    </rPh>
    <phoneticPr fontId="34"/>
  </si>
  <si>
    <t xml:space="preserve">＋12.38% </t>
  </si>
  <si>
    <t xml:space="preserve">＋5.97% </t>
  </si>
  <si>
    <t xml:space="preserve">ブエノスアイレス </t>
  </si>
  <si>
    <t xml:space="preserve">＋38.10% </t>
  </si>
  <si>
    <t xml:space="preserve">＋6.30% </t>
  </si>
  <si>
    <t xml:space="preserve">＋1.41% </t>
  </si>
  <si>
    <t xml:space="preserve">ホーチミン </t>
  </si>
  <si>
    <t xml:space="preserve">アトランタ都市圏 </t>
  </si>
  <si>
    <t xml:space="preserve">＋13.61% </t>
  </si>
  <si>
    <t xml:space="preserve">＋28.31% </t>
  </si>
  <si>
    <t xml:space="preserve">＋2.84% </t>
  </si>
  <si>
    <t xml:space="preserve">＋6.80% </t>
  </si>
  <si>
    <t>アトランタ都市圏</t>
  </si>
  <si>
    <t xml:space="preserve">ポートランド都市圏 </t>
  </si>
  <si>
    <t xml:space="preserve">＋9.18% </t>
  </si>
  <si>
    <t xml:space="preserve">グアム </t>
  </si>
  <si>
    <t xml:space="preserve">＋4.20% </t>
  </si>
  <si>
    <t xml:space="preserve">＋2.40% </t>
  </si>
  <si>
    <t xml:space="preserve">ハノイ </t>
  </si>
  <si>
    <t xml:space="preserve">＋24.47% </t>
  </si>
  <si>
    <t xml:space="preserve">＋13.62% </t>
  </si>
  <si>
    <t>オークランド</t>
  </si>
  <si>
    <t xml:space="preserve">ブエノスアイレス </t>
    <phoneticPr fontId="34"/>
  </si>
  <si>
    <t xml:space="preserve">＋3.41% </t>
  </si>
  <si>
    <t xml:space="preserve">ミュンヘン </t>
  </si>
  <si>
    <t xml:space="preserve">＋9.52% </t>
  </si>
  <si>
    <t>オークランド</t>
    <phoneticPr fontId="34"/>
  </si>
  <si>
    <t xml:space="preserve">＋3.86% </t>
  </si>
  <si>
    <t xml:space="preserve">＋6.63% </t>
  </si>
  <si>
    <t xml:space="preserve">メキシコ連邦区 </t>
  </si>
  <si>
    <t xml:space="preserve">＋4.80% </t>
  </si>
  <si>
    <t xml:space="preserve">ブリュッセル都市圏 </t>
  </si>
  <si>
    <t xml:space="preserve">ケアンズ </t>
  </si>
  <si>
    <t xml:space="preserve">＋6.45% </t>
  </si>
  <si>
    <t xml:space="preserve">カルガリー </t>
  </si>
  <si>
    <t xml:space="preserve">＋5.51% </t>
  </si>
  <si>
    <t>メキシコ連邦区（メキシコ市）</t>
  </si>
  <si>
    <t xml:space="preserve">天津（中国） </t>
    <phoneticPr fontId="34"/>
  </si>
  <si>
    <t xml:space="preserve">＋19.99% </t>
  </si>
  <si>
    <t xml:space="preserve">東莞（中国） </t>
    <rPh sb="0" eb="2">
      <t>トンガン</t>
    </rPh>
    <phoneticPr fontId="34"/>
  </si>
  <si>
    <t xml:space="preserve">＋6.75% </t>
  </si>
  <si>
    <t xml:space="preserve">天津（中国） </t>
  </si>
  <si>
    <t>ブリュッセル首都圏</t>
  </si>
  <si>
    <t>リマ</t>
    <phoneticPr fontId="34"/>
  </si>
  <si>
    <t xml:space="preserve">＋4.98% </t>
  </si>
  <si>
    <t>フランクフルト</t>
  </si>
  <si>
    <t xml:space="preserve">＋1.95% </t>
  </si>
  <si>
    <t xml:space="preserve">＋14.71% </t>
  </si>
  <si>
    <t xml:space="preserve">ノバイ (米国) </t>
    <phoneticPr fontId="34"/>
  </si>
  <si>
    <t xml:space="preserve">カルガリー </t>
    <phoneticPr fontId="34"/>
  </si>
  <si>
    <t xml:space="preserve">＋6.99% </t>
  </si>
  <si>
    <t xml:space="preserve">クライストチャーチ(ﾆｭｰｼﾞｰﾗﾝﾄﾞ) </t>
    <phoneticPr fontId="34"/>
  </si>
  <si>
    <t>ヒューストン</t>
  </si>
  <si>
    <t xml:space="preserve">＋9.91% </t>
  </si>
  <si>
    <t xml:space="preserve">フランクフルト </t>
    <phoneticPr fontId="34"/>
  </si>
  <si>
    <t xml:space="preserve">＋8.56% </t>
  </si>
  <si>
    <t>ベルリン</t>
    <phoneticPr fontId="34"/>
  </si>
  <si>
    <t>-</t>
    <phoneticPr fontId="34"/>
  </si>
  <si>
    <t>リマ</t>
  </si>
  <si>
    <t xml:space="preserve">フランクフルト </t>
  </si>
  <si>
    <t xml:space="preserve">ブリュッセル都市圏 </t>
    <phoneticPr fontId="34"/>
  </si>
  <si>
    <t xml:space="preserve">＋9.63% </t>
  </si>
  <si>
    <t>シカゴ</t>
  </si>
  <si>
    <t>ヒューストン</t>
    <phoneticPr fontId="34"/>
  </si>
  <si>
    <t>ベルリン</t>
    <phoneticPr fontId="82"/>
  </si>
  <si>
    <t>ヒューストン</t>
    <phoneticPr fontId="82"/>
  </si>
  <si>
    <t>２．８．２  都市別永住者数上位５０位推移</t>
    <rPh sb="7" eb="10">
      <t>トシベツ</t>
    </rPh>
    <rPh sb="10" eb="13">
      <t>エイジュウシャ</t>
    </rPh>
    <rPh sb="13" eb="14">
      <t>カズ</t>
    </rPh>
    <phoneticPr fontId="34"/>
  </si>
  <si>
    <t>順 
位</t>
    <phoneticPr fontId="34"/>
  </si>
  <si>
    <t>平成２５年１０月１日現在</t>
    <phoneticPr fontId="34"/>
  </si>
  <si>
    <t xml:space="preserve">永住者数 </t>
    <phoneticPr fontId="34"/>
  </si>
  <si>
    <t>ロサンゼルス都市圏</t>
    <rPh sb="6" eb="9">
      <t>トシケン</t>
    </rPh>
    <phoneticPr fontId="34"/>
  </si>
  <si>
    <t>ロサンゼルス都市圏</t>
    <phoneticPr fontId="34"/>
  </si>
  <si>
    <t>バンクーバー都市圏</t>
    <rPh sb="6" eb="9">
      <t>トシケン</t>
    </rPh>
    <phoneticPr fontId="34"/>
  </si>
  <si>
    <t>バンクーバー都市圏</t>
    <phoneticPr fontId="34"/>
  </si>
  <si>
    <t>シドニー都市圏</t>
    <phoneticPr fontId="34"/>
  </si>
  <si>
    <t>ニューヨーク都市圏</t>
    <rPh sb="6" eb="9">
      <t>トシケン</t>
    </rPh>
    <phoneticPr fontId="34"/>
  </si>
  <si>
    <t>サンパウロ</t>
    <phoneticPr fontId="34"/>
  </si>
  <si>
    <t>サンパウロ</t>
  </si>
  <si>
    <t>ホノルル</t>
    <phoneticPr fontId="83"/>
  </si>
  <si>
    <t>ホノルル</t>
  </si>
  <si>
    <t>大ロンドン市</t>
    <rPh sb="0" eb="1">
      <t>ダイ</t>
    </rPh>
    <rPh sb="5" eb="6">
      <t>シ</t>
    </rPh>
    <phoneticPr fontId="34"/>
  </si>
  <si>
    <t>メルボルン都市圏</t>
    <phoneticPr fontId="34"/>
  </si>
  <si>
    <t>サンノゼ都市圏（米国）</t>
    <phoneticPr fontId="34"/>
  </si>
  <si>
    <t>シアトル都市圏</t>
    <rPh sb="4" eb="7">
      <t>トシケン</t>
    </rPh>
    <phoneticPr fontId="83"/>
  </si>
  <si>
    <t>-</t>
    <phoneticPr fontId="34"/>
  </si>
  <si>
    <t>ゴールドコースト</t>
  </si>
  <si>
    <t>サンディエゴ</t>
  </si>
  <si>
    <t>サンディエゴ</t>
    <phoneticPr fontId="34"/>
  </si>
  <si>
    <t>ゴールドコースト</t>
    <phoneticPr fontId="83"/>
  </si>
  <si>
    <t>トロント</t>
  </si>
  <si>
    <t>トロント</t>
    <phoneticPr fontId="34"/>
  </si>
  <si>
    <t>ブリスベン</t>
  </si>
  <si>
    <t>ブリスベン</t>
    <phoneticPr fontId="34"/>
  </si>
  <si>
    <t>オークランド都市圏</t>
    <rPh sb="6" eb="9">
      <t>トシケン</t>
    </rPh>
    <phoneticPr fontId="34"/>
  </si>
  <si>
    <t>シカゴ都市圏</t>
    <rPh sb="3" eb="6">
      <t>トシケン</t>
    </rPh>
    <phoneticPr fontId="34"/>
  </si>
  <si>
    <t>シカゴ都市圏</t>
    <phoneticPr fontId="34"/>
  </si>
  <si>
    <t>ブエノスアイレス</t>
  </si>
  <si>
    <t>ブエノスアイレス</t>
    <phoneticPr fontId="34"/>
  </si>
  <si>
    <t>シカゴ都市圏</t>
    <rPh sb="3" eb="6">
      <t>トシケン</t>
    </rPh>
    <phoneticPr fontId="83"/>
  </si>
  <si>
    <t>パース</t>
  </si>
  <si>
    <t>ブエノスアイレス</t>
    <phoneticPr fontId="34"/>
  </si>
  <si>
    <t>ポートランド都市圏</t>
    <rPh sb="6" eb="9">
      <t>トシケン</t>
    </rPh>
    <phoneticPr fontId="34"/>
  </si>
  <si>
    <t>パース</t>
    <phoneticPr fontId="34"/>
  </si>
  <si>
    <t>ポートランド都市圏</t>
    <phoneticPr fontId="34"/>
  </si>
  <si>
    <t>グアム</t>
  </si>
  <si>
    <t>サンディエゴ</t>
    <phoneticPr fontId="34"/>
  </si>
  <si>
    <t>ポートランド都市圏</t>
  </si>
  <si>
    <t>グアム</t>
    <phoneticPr fontId="34"/>
  </si>
  <si>
    <t>ケアンズ</t>
  </si>
  <si>
    <t>マニラ都市圏</t>
    <phoneticPr fontId="34"/>
  </si>
  <si>
    <t>ケアンズ</t>
    <phoneticPr fontId="34"/>
  </si>
  <si>
    <t>香港（中国）</t>
  </si>
  <si>
    <t>シンガポール</t>
    <phoneticPr fontId="83"/>
  </si>
  <si>
    <t>ラスベガス</t>
  </si>
  <si>
    <t>カルガリー</t>
    <phoneticPr fontId="34"/>
  </si>
  <si>
    <t>リマ</t>
    <phoneticPr fontId="83"/>
  </si>
  <si>
    <t>アトランタ都市圏</t>
    <rPh sb="5" eb="8">
      <t>トシケン</t>
    </rPh>
    <phoneticPr fontId="34"/>
  </si>
  <si>
    <t>パリ</t>
  </si>
  <si>
    <t>パリ</t>
    <phoneticPr fontId="34"/>
  </si>
  <si>
    <t>カルガリー</t>
  </si>
  <si>
    <t>ラスベガス都市圏</t>
    <rPh sb="5" eb="8">
      <t>トシケン</t>
    </rPh>
    <phoneticPr fontId="83"/>
  </si>
  <si>
    <t>ストックホルム</t>
    <phoneticPr fontId="34"/>
  </si>
  <si>
    <t>ベルゲン（米国）</t>
    <phoneticPr fontId="34"/>
  </si>
  <si>
    <t>シアトル</t>
    <phoneticPr fontId="34"/>
  </si>
  <si>
    <t>デュッセルドルフ</t>
    <phoneticPr fontId="34"/>
  </si>
  <si>
    <t>ストックホルム</t>
  </si>
  <si>
    <t>ストックホルム</t>
    <phoneticPr fontId="83"/>
  </si>
  <si>
    <t>デュッセルドルフ</t>
  </si>
  <si>
    <t>ソウル特別市</t>
    <rPh sb="3" eb="5">
      <t>トクベツ</t>
    </rPh>
    <rPh sb="5" eb="6">
      <t>シ</t>
    </rPh>
    <phoneticPr fontId="34"/>
  </si>
  <si>
    <t>シアトル</t>
  </si>
  <si>
    <t>クライストチャーチ(ﾆｭｰｼﾞｰﾗﾝﾄﾞ)</t>
    <phoneticPr fontId="34"/>
  </si>
  <si>
    <t>ビクトリア都市圏（カナダ）</t>
  </si>
  <si>
    <t>ビクトリア都市圏（カナダ）</t>
    <rPh sb="5" eb="8">
      <t>トシケン</t>
    </rPh>
    <phoneticPr fontId="34"/>
  </si>
  <si>
    <t>ピラポ（パラグアイ）</t>
  </si>
  <si>
    <t>モントリオール</t>
    <phoneticPr fontId="83"/>
  </si>
  <si>
    <t>サクラメント都市圏（米国）</t>
  </si>
  <si>
    <t>ピラポ（パラグアイ）</t>
    <phoneticPr fontId="34"/>
  </si>
  <si>
    <t>アデレード都市圏</t>
  </si>
  <si>
    <t>アデレード都市圏</t>
    <rPh sb="5" eb="8">
      <t>トシケン</t>
    </rPh>
    <phoneticPr fontId="34"/>
  </si>
  <si>
    <t>サクラメント都市圏（米国）</t>
    <phoneticPr fontId="34"/>
  </si>
  <si>
    <t>モントリオール</t>
    <phoneticPr fontId="34"/>
  </si>
  <si>
    <t>ヒューストン</t>
    <phoneticPr fontId="83"/>
  </si>
  <si>
    <t>クライストチャーチ(ﾆｭｰｼﾞｰﾗﾝﾄﾞ)</t>
  </si>
  <si>
    <t>ラ・プラタ（アルゼンチン）</t>
    <phoneticPr fontId="34"/>
  </si>
  <si>
    <t>オタワ</t>
    <phoneticPr fontId="34"/>
  </si>
  <si>
    <t>ビクトリア都市圏（カナダ）</t>
    <phoneticPr fontId="34"/>
  </si>
  <si>
    <t>ヒューストン</t>
    <phoneticPr fontId="34"/>
  </si>
  <si>
    <t>タムニング・タモン・ハーモン（グアム）</t>
    <phoneticPr fontId="26"/>
  </si>
  <si>
    <t>アデレード都市圏</t>
    <phoneticPr fontId="34"/>
  </si>
  <si>
    <t>オタワ</t>
    <phoneticPr fontId="83"/>
  </si>
  <si>
    <t>ラ・プラタ（アルゼンチン）</t>
    <phoneticPr fontId="34"/>
  </si>
  <si>
    <t>ラ・プラタ（アルゼンチン）</t>
  </si>
  <si>
    <t>ノースショア(ﾆｭｰｼﾞｰﾗﾝﾄﾞ)</t>
    <phoneticPr fontId="34"/>
  </si>
  <si>
    <t>メキシコ連邦区</t>
    <phoneticPr fontId="34"/>
  </si>
  <si>
    <t>マニラ都市圏</t>
    <rPh sb="3" eb="6">
      <t>トシケン</t>
    </rPh>
    <phoneticPr fontId="34"/>
  </si>
  <si>
    <t>ベルビュー（米国）</t>
    <phoneticPr fontId="34"/>
  </si>
  <si>
    <t>モントリオール</t>
  </si>
  <si>
    <t>デュッセルドルフ</t>
    <phoneticPr fontId="34"/>
  </si>
  <si>
    <t>メキシコ連邦区</t>
  </si>
  <si>
    <t>リオデジャネイロ</t>
    <phoneticPr fontId="34"/>
  </si>
  <si>
    <t>オタワ</t>
  </si>
  <si>
    <t>メキシコ連邦区（メキシコ市）</t>
    <rPh sb="12" eb="13">
      <t>シ</t>
    </rPh>
    <phoneticPr fontId="83"/>
  </si>
  <si>
    <t>クリチバ（ブラジル）</t>
    <phoneticPr fontId="34"/>
  </si>
  <si>
    <t>モントリオール</t>
    <phoneticPr fontId="34"/>
  </si>
  <si>
    <t>サンタクルス（ボリビア）</t>
    <phoneticPr fontId="34"/>
  </si>
  <si>
    <t>マドリード</t>
    <phoneticPr fontId="34"/>
  </si>
  <si>
    <t>ベレン（ブラジル）</t>
  </si>
  <si>
    <t>ダラス（米国）</t>
    <phoneticPr fontId="34"/>
  </si>
  <si>
    <t>ソウル特別市</t>
    <phoneticPr fontId="34"/>
  </si>
  <si>
    <t>マリンガ（ブラジル）</t>
    <phoneticPr fontId="34"/>
  </si>
  <si>
    <t>ミュンヘン</t>
    <phoneticPr fontId="83"/>
  </si>
  <si>
    <t>ベレン（ブラジル）</t>
    <phoneticPr fontId="34"/>
  </si>
  <si>
    <t>ミシサガ（カナダ）</t>
    <phoneticPr fontId="34"/>
  </si>
  <si>
    <t>クリチバ（ブラジル）</t>
  </si>
  <si>
    <t>ミシサガ（カナダ）</t>
  </si>
  <si>
    <t>マドリード</t>
  </si>
  <si>
    <t>チューリッヒ</t>
    <phoneticPr fontId="34"/>
  </si>
  <si>
    <t>ローマ</t>
    <phoneticPr fontId="34"/>
  </si>
  <si>
    <t>２．８．３  都市別長期滞在者数上位５０位推移</t>
    <rPh sb="7" eb="10">
      <t>トシベツ</t>
    </rPh>
    <rPh sb="10" eb="12">
      <t>チョウキ</t>
    </rPh>
    <rPh sb="12" eb="14">
      <t>タイザイ</t>
    </rPh>
    <rPh sb="14" eb="15">
      <t>シャ</t>
    </rPh>
    <rPh sb="15" eb="16">
      <t>スウ</t>
    </rPh>
    <rPh sb="16" eb="18">
      <t>ジョウイ</t>
    </rPh>
    <phoneticPr fontId="34"/>
  </si>
  <si>
    <t xml:space="preserve">長期滞在者数 </t>
  </si>
  <si>
    <t xml:space="preserve">上海（中国） </t>
  </si>
  <si>
    <t xml:space="preserve">＋1.64% </t>
  </si>
  <si>
    <t xml:space="preserve">＋4.45% </t>
  </si>
  <si>
    <t xml:space="preserve">バンコク </t>
  </si>
  <si>
    <t xml:space="preserve">ロサンゼルス都市圏 </t>
  </si>
  <si>
    <t xml:space="preserve">＋0.83% </t>
  </si>
  <si>
    <t xml:space="preserve">ニューヨーク都市圏 </t>
  </si>
  <si>
    <t xml:space="preserve">＋2.08% </t>
  </si>
  <si>
    <t xml:space="preserve">＋11.38% </t>
  </si>
  <si>
    <t xml:space="preserve">＋5.93% </t>
  </si>
  <si>
    <t xml:space="preserve">＋2.45% </t>
  </si>
  <si>
    <t xml:space="preserve">大ロンドン市 </t>
  </si>
  <si>
    <t xml:space="preserve">＋5.64% </t>
  </si>
  <si>
    <t xml:space="preserve">＋6.13% </t>
  </si>
  <si>
    <t xml:space="preserve">＋5.36% </t>
  </si>
  <si>
    <t xml:space="preserve">香港（中国） </t>
    <phoneticPr fontId="34"/>
  </si>
  <si>
    <t xml:space="preserve">＋3.45% </t>
  </si>
  <si>
    <t xml:space="preserve">＋3.14% </t>
  </si>
  <si>
    <t>パリ</t>
    <phoneticPr fontId="34"/>
  </si>
  <si>
    <t>シドニー都市圏</t>
    <phoneticPr fontId="34"/>
  </si>
  <si>
    <t xml:space="preserve">＋0.47% </t>
  </si>
  <si>
    <t xml:space="preserve">シドニー都市圏 </t>
    <phoneticPr fontId="34"/>
  </si>
  <si>
    <t xml:space="preserve">＋34.54% </t>
  </si>
  <si>
    <t xml:space="preserve">＋2.97% </t>
  </si>
  <si>
    <t xml:space="preserve">＋4.63% </t>
  </si>
  <si>
    <t xml:space="preserve">＋11.89% </t>
  </si>
  <si>
    <t xml:space="preserve">＋2.21% </t>
  </si>
  <si>
    <t>ジャカルタ</t>
    <phoneticPr fontId="34"/>
  </si>
  <si>
    <t xml:space="preserve">＋46.74% </t>
  </si>
  <si>
    <t xml:space="preserve">サンディエゴ </t>
    <phoneticPr fontId="34"/>
  </si>
  <si>
    <t xml:space="preserve">＋0.04% </t>
  </si>
  <si>
    <t xml:space="preserve">＋4.93% </t>
  </si>
  <si>
    <t xml:space="preserve">＋130.58% </t>
  </si>
  <si>
    <t xml:space="preserve">＋0.77% </t>
  </si>
  <si>
    <t xml:space="preserve">＋1.57% </t>
  </si>
  <si>
    <t xml:space="preserve">＋4.67% </t>
  </si>
  <si>
    <t xml:space="preserve">＋0.21% </t>
  </si>
  <si>
    <t>ベルゲン（米国）</t>
    <rPh sb="5" eb="7">
      <t>ベイコク</t>
    </rPh>
    <phoneticPr fontId="34"/>
  </si>
  <si>
    <t xml:space="preserve">バンクーバー都市圏 </t>
  </si>
  <si>
    <t xml:space="preserve">＋4.50% </t>
  </si>
  <si>
    <t xml:space="preserve">＋1.93% </t>
  </si>
  <si>
    <t xml:space="preserve">＋24.27% </t>
  </si>
  <si>
    <t xml:space="preserve">＋46.05% </t>
  </si>
  <si>
    <t xml:space="preserve">シカゴ都市圏 </t>
    <phoneticPr fontId="34"/>
  </si>
  <si>
    <t xml:space="preserve">＋5.41% </t>
  </si>
  <si>
    <t xml:space="preserve">＋10.45% </t>
  </si>
  <si>
    <t>シカゴ都市圏</t>
    <phoneticPr fontId="34"/>
  </si>
  <si>
    <t xml:space="preserve">広州（中国） </t>
    <phoneticPr fontId="34"/>
  </si>
  <si>
    <t xml:space="preserve">＋13.13% </t>
  </si>
  <si>
    <t xml:space="preserve">＋1.77% </t>
  </si>
  <si>
    <t xml:space="preserve">＋1.09% </t>
  </si>
  <si>
    <t xml:space="preserve">＋0.97% </t>
  </si>
  <si>
    <t xml:space="preserve">＋2.47% </t>
  </si>
  <si>
    <t xml:space="preserve">＋2.14% </t>
  </si>
  <si>
    <t xml:space="preserve">＋4.11% </t>
  </si>
  <si>
    <t xml:space="preserve">＋4.56% </t>
  </si>
  <si>
    <t xml:space="preserve">＋13.32% </t>
  </si>
  <si>
    <t>ホーチミン</t>
    <phoneticPr fontId="34"/>
  </si>
  <si>
    <t xml:space="preserve">＋0.20% </t>
  </si>
  <si>
    <t xml:space="preserve">＋5.62% </t>
  </si>
  <si>
    <t xml:space="preserve">深圳（中国） </t>
    <rPh sb="0" eb="2">
      <t xml:space="preserve"> シンセン</t>
    </rPh>
    <phoneticPr fontId="34"/>
  </si>
  <si>
    <t xml:space="preserve">＋28.10% </t>
  </si>
  <si>
    <t xml:space="preserve">＋2.88% </t>
  </si>
  <si>
    <t xml:space="preserve">＋5.69% </t>
  </si>
  <si>
    <t xml:space="preserve">＋6.22% </t>
  </si>
  <si>
    <t xml:space="preserve">＋8.67% </t>
  </si>
  <si>
    <t xml:space="preserve">＋5.90% </t>
  </si>
  <si>
    <t xml:space="preserve">ホノルル </t>
    <phoneticPr fontId="34"/>
  </si>
  <si>
    <t xml:space="preserve">＋29.54% </t>
  </si>
  <si>
    <t xml:space="preserve">＋28.86% </t>
  </si>
  <si>
    <t xml:space="preserve">＋3.71% </t>
  </si>
  <si>
    <t>トロント</t>
    <phoneticPr fontId="34"/>
  </si>
  <si>
    <t xml:space="preserve">＋24.29% </t>
  </si>
  <si>
    <t xml:space="preserve">＋13.64% </t>
  </si>
  <si>
    <t>ブリスベン</t>
    <phoneticPr fontId="34"/>
  </si>
  <si>
    <t xml:space="preserve">＋13.10% </t>
  </si>
  <si>
    <t xml:space="preserve">＋12.43% </t>
  </si>
  <si>
    <t xml:space="preserve">ブリュッセル都市圏 </t>
    <phoneticPr fontId="34"/>
  </si>
  <si>
    <t>ゴールドコースト</t>
    <phoneticPr fontId="34"/>
  </si>
  <si>
    <t xml:space="preserve">＋18.89% </t>
  </si>
  <si>
    <t xml:space="preserve">＋11.19% </t>
  </si>
  <si>
    <t xml:space="preserve">＋22.03% </t>
  </si>
  <si>
    <t>ミュンヘン</t>
    <phoneticPr fontId="34"/>
  </si>
  <si>
    <t xml:space="preserve">＋7.90% </t>
  </si>
  <si>
    <t xml:space="preserve">＋8.49% </t>
  </si>
  <si>
    <t xml:space="preserve">＋20.09% </t>
  </si>
  <si>
    <t xml:space="preserve">オークランド都市圏 </t>
    <phoneticPr fontId="34"/>
  </si>
  <si>
    <t xml:space="preserve">＋12.92% </t>
  </si>
  <si>
    <t xml:space="preserve">＋6.39% </t>
  </si>
  <si>
    <t xml:space="preserve">＋1.60% </t>
  </si>
  <si>
    <t xml:space="preserve">ノバイ (米国) </t>
    <phoneticPr fontId="34"/>
  </si>
  <si>
    <t xml:space="preserve">＋6.17% </t>
  </si>
  <si>
    <t>ミュンヘン</t>
    <phoneticPr fontId="34"/>
  </si>
  <si>
    <t xml:space="preserve">＋10.13% </t>
  </si>
  <si>
    <t xml:space="preserve">青島（中国） </t>
    <rPh sb="0" eb="2">
      <t>チンタオ</t>
    </rPh>
    <phoneticPr fontId="34"/>
  </si>
  <si>
    <t>シアトル都市圏</t>
    <phoneticPr fontId="34"/>
  </si>
  <si>
    <t xml:space="preserve">ベルリン </t>
  </si>
  <si>
    <t xml:space="preserve">＋7.58% </t>
  </si>
  <si>
    <t xml:space="preserve">ドバイ </t>
  </si>
  <si>
    <t>フランクフルト</t>
    <phoneticPr fontId="34"/>
  </si>
  <si>
    <t xml:space="preserve">＋6.69% </t>
  </si>
  <si>
    <t xml:space="preserve">＋1.16% </t>
  </si>
  <si>
    <t>ベルリン</t>
    <phoneticPr fontId="34"/>
  </si>
  <si>
    <t xml:space="preserve">無錫（中国） </t>
    <rPh sb="0" eb="6">
      <t>ムシャク</t>
    </rPh>
    <phoneticPr fontId="34"/>
  </si>
  <si>
    <t xml:space="preserve">＋45.83% </t>
  </si>
  <si>
    <t xml:space="preserve">＋21.43% </t>
  </si>
  <si>
    <t>ドバイ</t>
    <phoneticPr fontId="34"/>
  </si>
  <si>
    <t xml:space="preserve">ニューデリー </t>
  </si>
  <si>
    <t xml:space="preserve">杭州（中国） </t>
    <phoneticPr fontId="34"/>
  </si>
  <si>
    <t xml:space="preserve">＋47.85% </t>
  </si>
  <si>
    <t xml:space="preserve">台中（台湾） </t>
    <phoneticPr fontId="34"/>
  </si>
  <si>
    <t xml:space="preserve">ベルリン </t>
    <phoneticPr fontId="34"/>
  </si>
  <si>
    <t xml:space="preserve">＋9.28% </t>
  </si>
  <si>
    <t xml:space="preserve">高雄（台湾） </t>
    <phoneticPr fontId="34"/>
  </si>
  <si>
    <t xml:space="preserve">＋10.74% </t>
  </si>
  <si>
    <t xml:space="preserve">ボストン </t>
    <phoneticPr fontId="34"/>
  </si>
  <si>
    <t xml:space="preserve">＋9.09% </t>
  </si>
  <si>
    <t xml:space="preserve">新北（台湾） </t>
    <phoneticPr fontId="34"/>
  </si>
  <si>
    <t>ブルックライン(米国)</t>
    <phoneticPr fontId="82"/>
  </si>
  <si>
    <t>ニューデリー</t>
  </si>
  <si>
    <t>ブルックライン(米国)</t>
  </si>
  <si>
    <t xml:space="preserve">＋9.55% </t>
  </si>
  <si>
    <t>バルセロナ</t>
    <phoneticPr fontId="34"/>
  </si>
  <si>
    <t>バルセロナ</t>
  </si>
  <si>
    <t>チェンマイ</t>
    <phoneticPr fontId="34"/>
  </si>
  <si>
    <t xml:space="preserve">＋34.63% </t>
  </si>
  <si>
    <t>ヒューストン（米国）</t>
    <phoneticPr fontId="34"/>
  </si>
  <si>
    <t>青島（中国）</t>
  </si>
  <si>
    <t>ダブリン（米国）</t>
    <phoneticPr fontId="34"/>
  </si>
  <si>
    <t>杭州（中国）</t>
  </si>
  <si>
    <t>３．６  在外公館別日系企業（拠点）数推移</t>
    <rPh sb="5" eb="7">
      <t>ザイガイ</t>
    </rPh>
    <rPh sb="7" eb="9">
      <t>コウカン</t>
    </rPh>
    <rPh sb="10" eb="12">
      <t>ニッケイ</t>
    </rPh>
    <rPh sb="12" eb="14">
      <t>キギョウ</t>
    </rPh>
    <rPh sb="15" eb="17">
      <t>キョテン</t>
    </rPh>
    <phoneticPr fontId="34"/>
  </si>
  <si>
    <t>３．５  都市別日系企業（拠点）数上位５０位</t>
    <rPh sb="5" eb="7">
      <t>トシ</t>
    </rPh>
    <rPh sb="8" eb="10">
      <t>ニッケイ</t>
    </rPh>
    <rPh sb="10" eb="12">
      <t>キギョウ</t>
    </rPh>
    <rPh sb="13" eb="15">
      <t>キョテン</t>
    </rPh>
    <rPh sb="16" eb="17">
      <t>スウ</t>
    </rPh>
    <phoneticPr fontId="34"/>
  </si>
  <si>
    <t>大連（中国）</t>
  </si>
  <si>
    <t>北京（中国）</t>
  </si>
  <si>
    <t>バンコク（タイ）</t>
  </si>
  <si>
    <t>シンガポール（シンガポール）</t>
  </si>
  <si>
    <t>ロサンゼルス都市圏（米国）</t>
  </si>
  <si>
    <t>天津（中国）</t>
  </si>
  <si>
    <t>広州（中国）</t>
  </si>
  <si>
    <t>ホーチミン（ベトナム）</t>
  </si>
  <si>
    <t>台北（台湾）</t>
  </si>
  <si>
    <t>深圳（中国）</t>
  </si>
  <si>
    <t>ニューヨーク都市圏（米国）</t>
  </si>
  <si>
    <t>大ロンドン市（英国）</t>
  </si>
  <si>
    <t>サンパウロ（ブラジル）</t>
  </si>
  <si>
    <t>チェンナイ（インド）</t>
  </si>
  <si>
    <t>デュッセルドルフ（ドイツ）</t>
  </si>
  <si>
    <t>ウランバートル（モンゴル）</t>
  </si>
  <si>
    <t>ハノイ（ベトナム）</t>
  </si>
  <si>
    <t>ムンバイ（インド）</t>
  </si>
  <si>
    <t>煙台（中国）</t>
  </si>
  <si>
    <t>都市名（国名）</t>
    <rPh sb="0" eb="2">
      <t>トシ</t>
    </rPh>
    <phoneticPr fontId="34"/>
  </si>
  <si>
    <t>日系企業
(拠点)数</t>
    <phoneticPr fontId="34"/>
  </si>
  <si>
    <t>ソウル特別市（韓国）</t>
  </si>
  <si>
    <t>バンガロール（インド）</t>
  </si>
  <si>
    <t>東莞（中国）</t>
  </si>
  <si>
    <t>ニューデリー（インド）</t>
  </si>
  <si>
    <t>成都（中国）</t>
  </si>
  <si>
    <t>モスクワ（ロシア）</t>
  </si>
  <si>
    <t>グルガオン（インド）</t>
  </si>
  <si>
    <t>クアラルンプール（マレーシア）</t>
  </si>
  <si>
    <t>ヤンゴン（ミャンマー）</t>
  </si>
  <si>
    <t>メルボルン都市圏（オーストラリア）</t>
  </si>
  <si>
    <t>瀋陽（中国）</t>
  </si>
  <si>
    <t>シャーアラム（マレーシア）</t>
  </si>
  <si>
    <t>メキシコ連邦区（メキシコ市）（メキシコ）</t>
  </si>
  <si>
    <t>高雄（台湾）</t>
  </si>
  <si>
    <t>ホノルル（米国）</t>
  </si>
  <si>
    <t>ミュンヘン（ドイツ）</t>
  </si>
  <si>
    <t>パリ（フランス）</t>
  </si>
  <si>
    <t>サンフランシスコ（米国）</t>
  </si>
  <si>
    <t>シドニー（オーストラリア）</t>
  </si>
  <si>
    <t>ワルシャワ市（ポーランド）</t>
  </si>
  <si>
    <t>威海（中国）</t>
  </si>
  <si>
    <t>プネー（インド）</t>
  </si>
  <si>
    <t>重慶（中国）</t>
  </si>
  <si>
    <t>バンクーバー（カナダ）</t>
  </si>
  <si>
    <t>マニラ首都圏（フィリピン）</t>
  </si>
  <si>
    <t>オークランド都市圏（ニュージーランド）</t>
  </si>
  <si>
    <t>３．５　　　　都市別日系企業（拠点）数上位５０位</t>
    <phoneticPr fontId="20"/>
  </si>
  <si>
    <t>３．６　　　　在外公館別日系企業（拠点）数推移</t>
    <rPh sb="7" eb="9">
      <t>ザイガイ</t>
    </rPh>
    <rPh sb="9" eb="11">
      <t>コウカン</t>
    </rPh>
    <rPh sb="11" eb="12">
      <t>ベツ</t>
    </rPh>
    <phoneticPr fontId="20"/>
  </si>
  <si>
    <t>第２章　在留邦人の動向</t>
    <rPh sb="4" eb="6">
      <t>ザイリュウ</t>
    </rPh>
    <rPh sb="6" eb="8">
      <t>ホウジン</t>
    </rPh>
    <rPh sb="9" eb="11">
      <t>ドウコウ</t>
    </rPh>
    <phoneticPr fontId="20"/>
  </si>
  <si>
    <t>第３章　日系企業の動向</t>
    <rPh sb="4" eb="6">
      <t>ニッケイ</t>
    </rPh>
    <rPh sb="6" eb="8">
      <t>キギョウ</t>
    </rPh>
    <rPh sb="9" eb="11">
      <t>ドウコウ</t>
    </rPh>
    <phoneticPr fontId="20"/>
  </si>
  <si>
    <r>
      <rPr>
        <b/>
        <sz val="14"/>
        <rFont val="ＭＳ Ｐ明朝"/>
        <family val="1"/>
        <charset val="128"/>
      </rPr>
      <t>１．２     調査の方法</t>
    </r>
    <r>
      <rPr>
        <sz val="11"/>
        <rFont val="ＭＳ Ｐ明朝"/>
        <family val="1"/>
        <charset val="128"/>
      </rPr>
      <t xml:space="preserve">
　 本統計は、わが国在外公館が平成２６年（２０１４年）１０月１日現在、それぞれの管轄区域（兼轄国及び属領も含む） 内に在留する邦人数、進出している日系企業（拠点）数を調査した結果を集計したものです （発表の年度から、 「</t>
    </r>
    <r>
      <rPr>
        <b/>
        <sz val="11"/>
        <rFont val="ＭＳ Ｐ明朝"/>
        <family val="1"/>
        <charset val="128"/>
      </rPr>
      <t>平成２７年版</t>
    </r>
    <r>
      <rPr>
        <sz val="11"/>
        <rFont val="ＭＳ Ｐ明朝"/>
        <family val="1"/>
        <charset val="128"/>
      </rPr>
      <t>」としています）。
　 なお、</t>
    </r>
    <r>
      <rPr>
        <b/>
        <sz val="11"/>
        <rFont val="ＭＳ Ｐ明朝"/>
        <family val="1"/>
        <charset val="128"/>
      </rPr>
      <t>台湾</t>
    </r>
    <r>
      <rPr>
        <sz val="11"/>
        <rFont val="ＭＳ Ｐ明朝"/>
        <family val="1"/>
        <charset val="128"/>
      </rPr>
      <t>については公益財団法人交流協会に、</t>
    </r>
    <r>
      <rPr>
        <b/>
        <sz val="11"/>
        <rFont val="ＭＳ Ｐ明朝"/>
        <family val="1"/>
        <charset val="128"/>
      </rPr>
      <t>南極</t>
    </r>
    <r>
      <rPr>
        <sz val="11"/>
        <rFont val="ＭＳ Ｐ明朝"/>
        <family val="1"/>
        <charset val="128"/>
      </rPr>
      <t>については文部科学省に調査を委嘱しま した。
　 在留邦人数の調査に際しては、 前記のとおり旅券法の定めにより在外公館に届出されている「在留届」を基礎資料として利用しましたが、在留届を提出・更新していない邦人も多数いることが想定されるため、 日系企業、 日本人会、邦人研究者・留学生が在籍する大学、研究機関、各種学校等に調査票を配布し、協力を求めました。</t>
    </r>
    <rPh sb="56" eb="57">
      <t>ク</t>
    </rPh>
    <rPh sb="118" eb="119">
      <t>ド</t>
    </rPh>
    <phoneticPr fontId="34"/>
  </si>
  <si>
    <t>　　最後に、本調査にご協力をいただきました海外在留邦人や進出日系企業をはじめ、現地の日本人会・商工会議所等の日系団体、邦人研究者・留学生が在籍する大学・研究機関・各種学校等の方々にこの場を借りて厚く御礼申し上げます。</t>
    <rPh sb="47" eb="49">
      <t>ショウコウ</t>
    </rPh>
    <rPh sb="49" eb="52">
      <t>カイギショ</t>
    </rPh>
    <rPh sb="52" eb="53">
      <t>ナド</t>
    </rPh>
    <rPh sb="54" eb="56">
      <t>ニッケイ</t>
    </rPh>
    <rPh sb="56" eb="58">
      <t>ダンタイ</t>
    </rPh>
    <phoneticPr fontId="34"/>
  </si>
  <si>
    <t>　　本書が、政府関係者のみならず、報道関係者や企業関係者、研究者、海外在留邦人などの皆様にとって、これまで以上に役立つ資料となることを願ってやみません。</t>
    <rPh sb="56" eb="58">
      <t>ヤクダ</t>
    </rPh>
    <rPh sb="59" eb="61">
      <t>シリョウ</t>
    </rPh>
    <phoneticPr fontId="34"/>
  </si>
  <si>
    <t>　　これらへの届出・登録は、外務省ホームページ（https://www.ezairyu.mofa.go.jp/）からオンラインにて可能です。在留届については、インターネットが利用できなくても、最寄りの在外公館（領事窓口）に提出するか、郵送、ＦＡＸなどによっても届け出ることができます。
　　その際、電子メールアドレスを登録されると、自然災害、暴動、テロ、戦乱、感染症の発生など緊急時に在外公館よりの安全対策情報をメールで受信することができるようになりますので、積極的な届出をお願い致します。また、「在留届」届出後、転居や帰国などで届出事項に変更が生じた場合は、直ちに変更届を提出いただくようお願い致します。</t>
    <rPh sb="70" eb="72">
      <t>ザイリュウ</t>
    </rPh>
    <rPh sb="72" eb="73">
      <t>トド</t>
    </rPh>
    <rPh sb="111" eb="113">
      <t>テイシュツ</t>
    </rPh>
    <rPh sb="159" eb="161">
      <t>トウロク</t>
    </rPh>
    <rPh sb="230" eb="233">
      <t>セッキョクテキ</t>
    </rPh>
    <rPh sb="240" eb="241">
      <t>イタ</t>
    </rPh>
    <rPh sb="298" eb="299">
      <t>イタ</t>
    </rPh>
    <phoneticPr fontId="34"/>
  </si>
  <si>
    <t>　　外務省では、海外における邦人の生命及び身体の保護その他の安全に資するため、全世界の在外公館（大使館、総領事館）等を通じて、海外に在留する邦人（３か月以上の長期滞在者および永住者）の実態調査を昭和４３年から毎年実施しております。
　　また、海外における進出日系企業の安全確保に資するため、海外の在外公館等を通じて進出日系企業の実態調査を平成１７年から毎年実施しております。そして、それらの結果の公表および邦人保護や領事政策の立案等への活用を行ってまいりました。
　　本書は、平成２６年（２０１４年）１０月１日時点で海外に在留する邦人および海外に進出している日系企業を対象として実施した実態調査の結果をとりまとめたものです。本書の内容は、外務省ホームページにも掲載していますので、併せてご活用ください。</t>
    <rPh sb="2" eb="5">
      <t>ガイムショウ</t>
    </rPh>
    <rPh sb="8" eb="10">
      <t>カイガイ</t>
    </rPh>
    <rPh sb="14" eb="16">
      <t>ホウジン</t>
    </rPh>
    <rPh sb="17" eb="19">
      <t>セイメイ</t>
    </rPh>
    <rPh sb="19" eb="20">
      <t>オヨ</t>
    </rPh>
    <rPh sb="21" eb="23">
      <t>シンタイ</t>
    </rPh>
    <rPh sb="24" eb="26">
      <t>ホゴ</t>
    </rPh>
    <rPh sb="28" eb="29">
      <t>タ</t>
    </rPh>
    <rPh sb="30" eb="32">
      <t>アンゼン</t>
    </rPh>
    <rPh sb="33" eb="34">
      <t>シ</t>
    </rPh>
    <rPh sb="39" eb="40">
      <t>ゼン</t>
    </rPh>
    <rPh sb="40" eb="42">
      <t>セカイ</t>
    </rPh>
    <rPh sb="43" eb="45">
      <t>ザイガイ</t>
    </rPh>
    <rPh sb="45" eb="47">
      <t>コウカン</t>
    </rPh>
    <rPh sb="48" eb="51">
      <t>タイシカン</t>
    </rPh>
    <rPh sb="52" eb="53">
      <t>ソウ</t>
    </rPh>
    <rPh sb="53" eb="55">
      <t>リョウジ</t>
    </rPh>
    <rPh sb="55" eb="56">
      <t>カン</t>
    </rPh>
    <rPh sb="57" eb="58">
      <t>ナド</t>
    </rPh>
    <rPh sb="59" eb="60">
      <t>ツウ</t>
    </rPh>
    <rPh sb="63" eb="65">
      <t>カイガイ</t>
    </rPh>
    <rPh sb="66" eb="68">
      <t>ザイリュウ</t>
    </rPh>
    <rPh sb="70" eb="72">
      <t>ホウジン</t>
    </rPh>
    <rPh sb="75" eb="76">
      <t>ゲツ</t>
    </rPh>
    <rPh sb="76" eb="78">
      <t>イジョウ</t>
    </rPh>
    <rPh sb="79" eb="81">
      <t>チョウキ</t>
    </rPh>
    <rPh sb="81" eb="83">
      <t>タイザイ</t>
    </rPh>
    <rPh sb="83" eb="84">
      <t>モノ</t>
    </rPh>
    <rPh sb="87" eb="90">
      <t>エイジュウシャ</t>
    </rPh>
    <rPh sb="92" eb="94">
      <t>ジッタイ</t>
    </rPh>
    <rPh sb="94" eb="96">
      <t>チョウサ</t>
    </rPh>
    <rPh sb="97" eb="99">
      <t>ショウワ</t>
    </rPh>
    <rPh sb="101" eb="102">
      <t>ネン</t>
    </rPh>
    <rPh sb="104" eb="106">
      <t>マイトシ</t>
    </rPh>
    <rPh sb="106" eb="108">
      <t>ジッシ</t>
    </rPh>
    <rPh sb="121" eb="123">
      <t>カイガイ</t>
    </rPh>
    <rPh sb="127" eb="129">
      <t>シンシュツ</t>
    </rPh>
    <rPh sb="129" eb="131">
      <t>ニッケイ</t>
    </rPh>
    <rPh sb="131" eb="133">
      <t>キギョウ</t>
    </rPh>
    <rPh sb="134" eb="136">
      <t>アンゼン</t>
    </rPh>
    <rPh sb="136" eb="138">
      <t>カクホ</t>
    </rPh>
    <rPh sb="139" eb="140">
      <t>シ</t>
    </rPh>
    <rPh sb="145" eb="147">
      <t>カイガイ</t>
    </rPh>
    <rPh sb="148" eb="150">
      <t>ザイガイ</t>
    </rPh>
    <rPh sb="150" eb="152">
      <t>コウカン</t>
    </rPh>
    <rPh sb="152" eb="153">
      <t>ナド</t>
    </rPh>
    <rPh sb="154" eb="155">
      <t>ツウ</t>
    </rPh>
    <rPh sb="157" eb="159">
      <t>シンシュツ</t>
    </rPh>
    <rPh sb="159" eb="161">
      <t>ニッケイ</t>
    </rPh>
    <rPh sb="161" eb="163">
      <t>キギョウ</t>
    </rPh>
    <rPh sb="164" eb="166">
      <t>ジッタイ</t>
    </rPh>
    <rPh sb="166" eb="168">
      <t>チョウサ</t>
    </rPh>
    <rPh sb="176" eb="178">
      <t>マイトシ</t>
    </rPh>
    <rPh sb="178" eb="180">
      <t>ジッシ</t>
    </rPh>
    <rPh sb="195" eb="197">
      <t>ケッカ</t>
    </rPh>
    <rPh sb="198" eb="200">
      <t>コウヒョウ</t>
    </rPh>
    <rPh sb="203" eb="205">
      <t>ホウジン</t>
    </rPh>
    <rPh sb="205" eb="207">
      <t>ホゴ</t>
    </rPh>
    <rPh sb="208" eb="210">
      <t>リョウジ</t>
    </rPh>
    <rPh sb="210" eb="212">
      <t>セイサク</t>
    </rPh>
    <rPh sb="213" eb="215">
      <t>リツアン</t>
    </rPh>
    <rPh sb="215" eb="216">
      <t>ナド</t>
    </rPh>
    <rPh sb="218" eb="220">
      <t>カツヨウ</t>
    </rPh>
    <rPh sb="221" eb="222">
      <t>オコナ</t>
    </rPh>
    <rPh sb="234" eb="236">
      <t>ホンショ</t>
    </rPh>
    <rPh sb="238" eb="240">
      <t>ヘイセイ</t>
    </rPh>
    <rPh sb="242" eb="243">
      <t>ネン</t>
    </rPh>
    <rPh sb="248" eb="249">
      <t>ネン</t>
    </rPh>
    <rPh sb="252" eb="253">
      <t>ツキ</t>
    </rPh>
    <rPh sb="254" eb="255">
      <t>ヒ</t>
    </rPh>
    <rPh sb="255" eb="257">
      <t>ジテン</t>
    </rPh>
    <rPh sb="258" eb="260">
      <t>カイガイ</t>
    </rPh>
    <rPh sb="261" eb="263">
      <t>ザイリュウ</t>
    </rPh>
    <rPh sb="265" eb="267">
      <t>ホウジン</t>
    </rPh>
    <rPh sb="270" eb="272">
      <t>カイガイ</t>
    </rPh>
    <rPh sb="273" eb="275">
      <t>シンシュツ</t>
    </rPh>
    <rPh sb="279" eb="281">
      <t>ニッケイ</t>
    </rPh>
    <rPh sb="281" eb="283">
      <t>キギョウ</t>
    </rPh>
    <rPh sb="284" eb="286">
      <t>タイショウ</t>
    </rPh>
    <rPh sb="289" eb="291">
      <t>ジッシ</t>
    </rPh>
    <rPh sb="293" eb="295">
      <t>ジッタイ</t>
    </rPh>
    <rPh sb="295" eb="297">
      <t>チョウサ</t>
    </rPh>
    <rPh sb="298" eb="300">
      <t>ケッカ</t>
    </rPh>
    <rPh sb="312" eb="314">
      <t>ホンショ</t>
    </rPh>
    <rPh sb="315" eb="317">
      <t>ナイヨウ</t>
    </rPh>
    <rPh sb="319" eb="322">
      <t>ガイムショウ</t>
    </rPh>
    <rPh sb="330" eb="332">
      <t>ケイサイ</t>
    </rPh>
    <rPh sb="340" eb="341">
      <t>アワ</t>
    </rPh>
    <rPh sb="344" eb="346">
      <t>カツヨウ</t>
    </rPh>
    <phoneticPr fontId="34"/>
  </si>
  <si>
    <t>　　この機会に、海外滞在時の「在留届」による届出や外務省海外旅行登録「たびレジ」による登録の重要性について申し述べます。
　　今回の調査では、海外に在留する邦人が約１２９万人となり過去最多を更新しました。また、海外に渡航する邦人は年間延べ約１，６９０万人（平成２６年）（法務省「出入国管理統計」）に上っています。これに伴い、邦人が海外において事件・事故、災害や暴動に遭遇する危険も増加し、多様化しています。
　　旅券法により、海外に３か月以上滞在する邦人は、在留地を管轄する在外公館に外国滞在の届出（「在留届」）が義務付けられています。「在留届」は海外で重大な事件・事故が発生した場合の安否確認や本邦家族への連絡などに使用される基礎資料となりますので、海外に３か月以上滞在する場合には必ず「在留届」の届出をお願い致します。また、３か月未満の滞在の場合は、外務省海外旅行登録「たびレジ」に登録いただくようお願い致します。</t>
    <rPh sb="4" eb="6">
      <t>キカイ</t>
    </rPh>
    <rPh sb="8" eb="10">
      <t>カイガイ</t>
    </rPh>
    <rPh sb="10" eb="12">
      <t>タイザイ</t>
    </rPh>
    <rPh sb="12" eb="13">
      <t>ジ</t>
    </rPh>
    <rPh sb="15" eb="17">
      <t>ザイリュウ</t>
    </rPh>
    <rPh sb="17" eb="18">
      <t>トド</t>
    </rPh>
    <rPh sb="22" eb="24">
      <t>トドケデ</t>
    </rPh>
    <rPh sb="25" eb="28">
      <t>ガイムショウ</t>
    </rPh>
    <rPh sb="28" eb="30">
      <t>カイガイ</t>
    </rPh>
    <rPh sb="30" eb="32">
      <t>リョコウ</t>
    </rPh>
    <rPh sb="32" eb="34">
      <t>トウロク</t>
    </rPh>
    <rPh sb="43" eb="45">
      <t>トウロク</t>
    </rPh>
    <rPh sb="46" eb="49">
      <t>ジュウヨウセイ</t>
    </rPh>
    <rPh sb="53" eb="54">
      <t>モウ</t>
    </rPh>
    <rPh sb="55" eb="56">
      <t>ノ</t>
    </rPh>
    <rPh sb="93" eb="94">
      <t>オオ</t>
    </rPh>
    <rPh sb="135" eb="138">
      <t>ホウムショウ</t>
    </rPh>
    <rPh sb="139" eb="142">
      <t>シュツニュウコク</t>
    </rPh>
    <rPh sb="142" eb="144">
      <t>カンリ</t>
    </rPh>
    <rPh sb="144" eb="146">
      <t>トウケイ</t>
    </rPh>
    <rPh sb="356" eb="357">
      <t>イタ</t>
    </rPh>
    <rPh sb="404" eb="405">
      <t>イタ</t>
    </rPh>
    <phoneticPr fontId="34"/>
  </si>
  <si>
    <t>【参考資料】海外渡航者数、在留邦人数及び旅券発給件数の推移</t>
    <rPh sb="1" eb="3">
      <t>サンコウ</t>
    </rPh>
    <rPh sb="3" eb="5">
      <t>シリョウ</t>
    </rPh>
    <rPh sb="6" eb="8">
      <t>カイガイ</t>
    </rPh>
    <rPh sb="8" eb="11">
      <t>トコウシャ</t>
    </rPh>
    <rPh sb="11" eb="12">
      <t>カズ</t>
    </rPh>
    <rPh sb="13" eb="15">
      <t>ザイリュウ</t>
    </rPh>
    <rPh sb="15" eb="17">
      <t>ホウジン</t>
    </rPh>
    <rPh sb="17" eb="18">
      <t>カズ</t>
    </rPh>
    <rPh sb="18" eb="19">
      <t>オヨ</t>
    </rPh>
    <rPh sb="20" eb="22">
      <t>リョケン</t>
    </rPh>
    <rPh sb="22" eb="24">
      <t>ハッキュウ</t>
    </rPh>
    <rPh sb="24" eb="26">
      <t>ケンスウ</t>
    </rPh>
    <rPh sb="27" eb="29">
      <t>スイイ</t>
    </rPh>
    <phoneticPr fontId="20"/>
  </si>
  <si>
    <t>在外公館の管轄区域区分</t>
    <rPh sb="0" eb="2">
      <t>ザイガイ</t>
    </rPh>
    <rPh sb="2" eb="4">
      <t>コウカン</t>
    </rPh>
    <rPh sb="5" eb="7">
      <t>カンカツ</t>
    </rPh>
    <rPh sb="7" eb="9">
      <t>クイキ</t>
    </rPh>
    <rPh sb="9" eb="11">
      <t>クブン</t>
    </rPh>
    <phoneticPr fontId="20"/>
  </si>
  <si>
    <t>索引（国別・在外公館別）</t>
    <rPh sb="0" eb="2">
      <t>サクイン</t>
    </rPh>
    <rPh sb="3" eb="5">
      <t>クニベツ</t>
    </rPh>
    <rPh sb="6" eb="8">
      <t>ザイガイ</t>
    </rPh>
    <rPh sb="8" eb="10">
      <t>コウカン</t>
    </rPh>
    <rPh sb="10" eb="11">
      <t>ベツ</t>
    </rPh>
    <phoneticPr fontId="20"/>
  </si>
  <si>
    <t xml:space="preserve">   在外公館別の在留邦人数・日系企業（拠点）数（兼轄国及び属領も含む） の順位は、「２．９ 在外公館別在留邦人数推移」、「３．６ 在外公館別日系企業（拠点）数推移」をご覧ください。</t>
    <phoneticPr fontId="34"/>
  </si>
  <si>
    <t>アトランタ都市圏（米国）</t>
    <phoneticPr fontId="34"/>
  </si>
  <si>
    <t>シカゴ都市圏（米国）</t>
    <phoneticPr fontId="34"/>
  </si>
  <si>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　本統計は、平成２７年６月に公表した要約版（地域別（アジアなど）、国別及び在外公館別の在留邦人数と日系企業（拠点）数を記載）に、州（県・省・郡）別及び都市別の在留邦人数・日系企業（拠点）数を加えて掲載した詳細版です。なお、州（県・省・郡）別及び都市別の在留邦人数については、紙面の関係で在留邦人の多い州（県・省・郡）、都市に絞って掲載しましたが、以下外務省ホームページにはそれ以外の州（県・省・郡）、都市も併せて掲載しています。
●　本詳細版の各数値は確定値のため、  誤植を除き、 原則として要約版の統計数字と同じ数値となります。
●　本詳細版及び先に公表した要約版は、PDF形式により、外務省ホームページ(http://www.mofa.go.jp/mofaj/toko/tokei/hojin/)に掲載されております。また、これらに掲載された統計表については、Excel形式のファイルにて、同ホームページより別途ダウンロードすることも可能です。同Excelファイルには、過去１０年間の在留邦人数を併記することにより、利用者の利便性を高めています。
●　詳細版につきましては、書店などで購入できる他、国立国会図書館、又は都道府県立図書館、東京都内の区立中央図書館にて閲覧することができます。
</t>
    <rPh sb="59" eb="62">
      <t>ガイムショウ</t>
    </rPh>
    <rPh sb="63" eb="65">
      <t>カイガイ</t>
    </rPh>
    <rPh sb="65" eb="67">
      <t>ザイリュウ</t>
    </rPh>
    <rPh sb="67" eb="69">
      <t>ホウジン</t>
    </rPh>
    <rPh sb="69" eb="70">
      <t>カズ</t>
    </rPh>
    <rPh sb="70" eb="72">
      <t>チョウサ</t>
    </rPh>
    <rPh sb="72" eb="74">
      <t>トウケイ</t>
    </rPh>
    <rPh sb="77" eb="79">
      <t>メイキ</t>
    </rPh>
    <rPh sb="139" eb="141">
      <t>イカ</t>
    </rPh>
    <rPh sb="171" eb="173">
      <t>レンラク</t>
    </rPh>
    <rPh sb="197" eb="198">
      <t>ショウ</t>
    </rPh>
    <rPh sb="226" eb="228">
      <t>ヘイセイ</t>
    </rPh>
    <rPh sb="230" eb="231">
      <t>ネン</t>
    </rPh>
    <rPh sb="232" eb="233">
      <t>ツキ</t>
    </rPh>
    <rPh sb="234" eb="236">
      <t>コウヒョウ</t>
    </rPh>
    <rPh sb="238" eb="240">
      <t>ヨウヤク</t>
    </rPh>
    <rPh sb="240" eb="241">
      <t>バン</t>
    </rPh>
    <rPh sb="263" eb="265">
      <t>ザイリュウ</t>
    </rPh>
    <rPh sb="265" eb="267">
      <t>ホウジン</t>
    </rPh>
    <rPh sb="267" eb="268">
      <t>カズ</t>
    </rPh>
    <rPh sb="269" eb="271">
      <t>ニッケイ</t>
    </rPh>
    <rPh sb="271" eb="273">
      <t>キギョウ</t>
    </rPh>
    <rPh sb="279" eb="281">
      <t>キサイ</t>
    </rPh>
    <rPh sb="315" eb="316">
      <t>クワ</t>
    </rPh>
    <rPh sb="318" eb="320">
      <t>ケイサイ</t>
    </rPh>
    <rPh sb="357" eb="359">
      <t>シメン</t>
    </rPh>
    <rPh sb="360" eb="362">
      <t>カンケイ</t>
    </rPh>
    <rPh sb="363" eb="365">
      <t>ザイリュウ</t>
    </rPh>
    <rPh sb="365" eb="367">
      <t>ホウジン</t>
    </rPh>
    <rPh sb="368" eb="369">
      <t>オオ</t>
    </rPh>
    <rPh sb="370" eb="371">
      <t>シュウ</t>
    </rPh>
    <rPh sb="382" eb="383">
      <t>シボ</t>
    </rPh>
    <rPh sb="385" eb="387">
      <t>ケイサイ</t>
    </rPh>
    <rPh sb="393" eb="395">
      <t>イカ</t>
    </rPh>
    <rPh sb="408" eb="410">
      <t>イガイ</t>
    </rPh>
    <rPh sb="423" eb="424">
      <t>アワ</t>
    </rPh>
    <rPh sb="426" eb="428">
      <t>ケイサイ</t>
    </rPh>
    <rPh sb="438" eb="440">
      <t>ショウサイ</t>
    </rPh>
    <rPh sb="442" eb="443">
      <t>カク</t>
    </rPh>
    <rPh sb="444" eb="445">
      <t>アタイ</t>
    </rPh>
    <rPh sb="467" eb="469">
      <t>ヨウヤク</t>
    </rPh>
    <rPh sb="479" eb="480">
      <t>アタイ</t>
    </rPh>
    <rPh sb="493" eb="494">
      <t>オヨ</t>
    </rPh>
    <rPh sb="495" eb="496">
      <t>サキ</t>
    </rPh>
    <rPh sb="497" eb="499">
      <t>コウヒョウ</t>
    </rPh>
    <rPh sb="501" eb="503">
      <t>ヨウヤク</t>
    </rPh>
    <rPh sb="503" eb="504">
      <t>ハン</t>
    </rPh>
    <rPh sb="627" eb="629">
      <t>ベット</t>
    </rPh>
    <rPh sb="645" eb="646">
      <t>ドウ</t>
    </rPh>
    <rPh sb="658" eb="660">
      <t>カコ</t>
    </rPh>
    <rPh sb="662" eb="664">
      <t>ネンカン</t>
    </rPh>
    <rPh sb="665" eb="667">
      <t>ザイリュウ</t>
    </rPh>
    <rPh sb="667" eb="669">
      <t>ホウジン</t>
    </rPh>
    <rPh sb="669" eb="670">
      <t>カズ</t>
    </rPh>
    <rPh sb="671" eb="673">
      <t>ヘイキ</t>
    </rPh>
    <rPh sb="681" eb="684">
      <t>リヨウシャ</t>
    </rPh>
    <rPh sb="685" eb="688">
      <t>リベンセイ</t>
    </rPh>
    <rPh sb="689" eb="690">
      <t>タカ</t>
    </rPh>
    <phoneticPr fontId="20"/>
  </si>
  <si>
    <r>
      <t>第１章　</t>
    </r>
    <r>
      <rPr>
        <sz val="10.5"/>
        <rFont val="ＭＳ Ｐゴシック"/>
        <family val="3"/>
        <charset val="128"/>
      </rPr>
      <t>統計の目的、調査方法及び用語の定義等</t>
    </r>
    <rPh sb="0" eb="1">
      <t>ダイ</t>
    </rPh>
    <rPh sb="2" eb="3">
      <t>ショウ</t>
    </rPh>
    <rPh sb="4" eb="6">
      <t>トウケイ</t>
    </rPh>
    <rPh sb="7" eb="9">
      <t>モクテキ</t>
    </rPh>
    <rPh sb="14" eb="15">
      <t>オヨ</t>
    </rPh>
    <phoneticPr fontId="20"/>
  </si>
  <si>
    <t>　····················································</t>
    <phoneticPr fontId="20"/>
  </si>
  <si>
    <t>第４章　統計表（在留邦人）</t>
    <rPh sb="4" eb="7">
      <t>トウケイヒョウ</t>
    </rPh>
    <phoneticPr fontId="20"/>
  </si>
  <si>
    <t>第５章　統計表（日系企業）</t>
    <rPh sb="4" eb="7">
      <t>トウケイヒョウ</t>
    </rPh>
    <phoneticPr fontId="20"/>
  </si>
  <si>
    <t>クライストチャーチ(ﾆｭｰｼﾞｰﾗﾝﾄﾞ)</t>
    <phoneticPr fontId="34"/>
  </si>
  <si>
    <t>（注１）在外公館が複数の国・地域を管轄している場合（巻末の「在外公館の管轄区域区分」を参照）は、兼轄国・地域、属領を加算して集計しています。</t>
    <rPh sb="1" eb="2">
      <t>チュウ</t>
    </rPh>
    <rPh sb="4" eb="6">
      <t>ザイガイ</t>
    </rPh>
    <rPh sb="6" eb="8">
      <t>コウカン</t>
    </rPh>
    <rPh sb="9" eb="11">
      <t>フクスウ</t>
    </rPh>
    <rPh sb="12" eb="13">
      <t>クニ</t>
    </rPh>
    <rPh sb="14" eb="16">
      <t>チイキ</t>
    </rPh>
    <rPh sb="17" eb="19">
      <t>カンカツ</t>
    </rPh>
    <rPh sb="23" eb="25">
      <t>バアイ</t>
    </rPh>
    <rPh sb="26" eb="28">
      <t>カンマツ</t>
    </rPh>
    <rPh sb="30" eb="32">
      <t>ザイガイ</t>
    </rPh>
    <rPh sb="32" eb="34">
      <t>コウカン</t>
    </rPh>
    <rPh sb="35" eb="37">
      <t>カンカツ</t>
    </rPh>
    <rPh sb="37" eb="39">
      <t>クイキ</t>
    </rPh>
    <rPh sb="39" eb="41">
      <t>クブン</t>
    </rPh>
    <rPh sb="43" eb="45">
      <t>サンショウ</t>
    </rPh>
    <rPh sb="48" eb="50">
      <t>ケンカツ</t>
    </rPh>
    <rPh sb="50" eb="51">
      <t>コク</t>
    </rPh>
    <rPh sb="52" eb="54">
      <t>チイキ</t>
    </rPh>
    <rPh sb="58" eb="60">
      <t>カサン</t>
    </rPh>
    <rPh sb="62" eb="64">
      <t>シュウケイ</t>
    </rPh>
    <phoneticPr fontId="34"/>
  </si>
  <si>
    <t>（注１）在外公館が複数の国・地域を管轄している場合（巻末の「在外公館の管轄区域区分」を参照）は、兼轄国・地域、属領を加算して集計しています。</t>
    <rPh sb="1" eb="2">
      <t>チュウ</t>
    </rPh>
    <rPh sb="4" eb="6">
      <t>ザイガイ</t>
    </rPh>
    <rPh sb="6" eb="8">
      <t>コウカン</t>
    </rPh>
    <rPh sb="9" eb="11">
      <t>フクスウ</t>
    </rPh>
    <rPh sb="12" eb="13">
      <t>クニ</t>
    </rPh>
    <rPh sb="14" eb="16">
      <t>チイキ</t>
    </rPh>
    <rPh sb="17" eb="19">
      <t>カンカツ</t>
    </rPh>
    <rPh sb="23" eb="25">
      <t>バアイ</t>
    </rPh>
    <rPh sb="26" eb="28">
      <t>カンマツ</t>
    </rPh>
    <rPh sb="30" eb="32">
      <t>ザイガイ</t>
    </rPh>
    <rPh sb="32" eb="34">
      <t>コウカン</t>
    </rPh>
    <rPh sb="35" eb="37">
      <t>カンカツ</t>
    </rPh>
    <rPh sb="37" eb="39">
      <t>クイキ</t>
    </rPh>
    <rPh sb="39" eb="41">
      <t>クブン</t>
    </rPh>
    <rPh sb="43" eb="45">
      <t>サンショウ</t>
    </rPh>
    <rPh sb="48" eb="50">
      <t>ケンカツ</t>
    </rPh>
    <rPh sb="50" eb="51">
      <t>コク</t>
    </rPh>
    <rPh sb="52" eb="54">
      <t>チイキ</t>
    </rPh>
    <rPh sb="55" eb="57">
      <t>ゾクリョウ</t>
    </rPh>
    <rPh sb="58" eb="60">
      <t>カサン</t>
    </rPh>
    <rPh sb="62" eb="64">
      <t>シュウケイ</t>
    </rPh>
    <phoneticPr fontId="34"/>
  </si>
  <si>
    <r>
      <rPr>
        <b/>
        <sz val="14"/>
        <rFont val="ＭＳ Ｐ明朝"/>
        <family val="1"/>
        <charset val="128"/>
      </rPr>
      <t>(エ)  在外公館別</t>
    </r>
    <r>
      <rPr>
        <sz val="11"/>
        <rFont val="ＭＳ Ｐ明朝"/>
        <family val="1"/>
        <charset val="128"/>
      </rPr>
      <t xml:space="preserve">
 　 一つの国に複数の在外公館等が置かれている場合（巻末の「在外公館の管轄区域区分」を参照）、大使館、総領事館には公館名の冒頭に「●」印をつけ、（大使館または総領事館の出張事務所である）領事事務所（【注】）には（親公館の後に記載の上、）事務所名の冒頭に「●」印をつけると共に、1マス空けて記載しています。</t>
    </r>
    <rPh sb="37" eb="39">
      <t>カンマツ</t>
    </rPh>
    <rPh sb="41" eb="43">
      <t>ザイガイ</t>
    </rPh>
    <rPh sb="43" eb="45">
      <t>コウカン</t>
    </rPh>
    <rPh sb="46" eb="48">
      <t>カンカツ</t>
    </rPh>
    <rPh sb="50" eb="52">
      <t>クブン</t>
    </rPh>
    <rPh sb="54" eb="56">
      <t>サンショウ</t>
    </rPh>
    <rPh sb="78" eb="79">
      <t>シルシ</t>
    </rPh>
    <rPh sb="146" eb="147">
      <t>トモ</t>
    </rPh>
    <phoneticPr fontId="34"/>
  </si>
  <si>
    <r>
      <rPr>
        <b/>
        <sz val="14"/>
        <rFont val="ＭＳ Ｐ明朝"/>
        <family val="1"/>
        <charset val="128"/>
      </rPr>
      <t>(カ)  都市別</t>
    </r>
    <r>
      <rPr>
        <sz val="11"/>
        <rFont val="ＭＳ Ｐ明朝"/>
        <family val="1"/>
        <charset val="128"/>
      </rPr>
      <t xml:space="preserve">
 　 州（県・省・郡）毎に都市別の在留邦人数を掲載しています（都市名の冒頭は、当該州（県・省・郡）名より１マス下げて記載しています）。ただし、当該市が州（県・省・郡）と同格の場合は、都市名を州（県・省・郡）名と同列に記載しています。</t>
    </r>
    <rPh sb="5" eb="7">
      <t>トシ</t>
    </rPh>
    <rPh sb="12" eb="13">
      <t>シュウ</t>
    </rPh>
    <rPh sb="14" eb="15">
      <t>ケン</t>
    </rPh>
    <rPh sb="16" eb="17">
      <t>ショウ</t>
    </rPh>
    <rPh sb="18" eb="19">
      <t>グン</t>
    </rPh>
    <rPh sb="20" eb="21">
      <t>マイ</t>
    </rPh>
    <rPh sb="22" eb="24">
      <t>トシ</t>
    </rPh>
    <rPh sb="32" eb="34">
      <t>ケイサイ</t>
    </rPh>
    <rPh sb="40" eb="42">
      <t>トシ</t>
    </rPh>
    <rPh sb="42" eb="43">
      <t>ナ</t>
    </rPh>
    <rPh sb="44" eb="46">
      <t>ボウトウ</t>
    </rPh>
    <rPh sb="48" eb="50">
      <t>トウガイ</t>
    </rPh>
    <rPh sb="58" eb="59">
      <t>ナ</t>
    </rPh>
    <rPh sb="64" eb="65">
      <t>サ</t>
    </rPh>
    <rPh sb="67" eb="69">
      <t>キサイ</t>
    </rPh>
    <rPh sb="80" eb="82">
      <t>トウガイ</t>
    </rPh>
    <rPh sb="82" eb="83">
      <t>シ</t>
    </rPh>
    <rPh sb="93" eb="95">
      <t>ドウカク</t>
    </rPh>
    <rPh sb="96" eb="98">
      <t>バアイ</t>
    </rPh>
    <rPh sb="100" eb="102">
      <t>トシ</t>
    </rPh>
    <rPh sb="102" eb="103">
      <t>ナ</t>
    </rPh>
    <rPh sb="112" eb="113">
      <t>ナ</t>
    </rPh>
    <rPh sb="114" eb="116">
      <t>ドウレツ</t>
    </rPh>
    <rPh sb="117" eb="119">
      <t>キサイ</t>
    </rPh>
    <phoneticPr fontId="34"/>
  </si>
  <si>
    <t>　 「インド」は、平成１７年の本統計調査開始以降、日系企業（拠点）数が年々大幅に増加し、国（地域）別順位が第３位になっています。
　 前年比の増減数では、「インド」（１，３７０拠点）、「中国」（１，００６拠点）、「米国」（６２３拠点）、「インドネシア」（３２８拠点）、「フィリピン」（２６１拠点）、「ベトナム」（１４３拠点）、「メキシコ」（１３５拠点）、「モンゴル」（１３１拠点）、「ドイツ」（１１３拠点）、「ミャンマー」（１０４拠点）などで日系企業が増加した一方、「ベネズエラ」（５１拠点）、「マレーシア」（４３拠点）、「チェコ」（２０拠点）などで日系企業が減少しました。</t>
    <rPh sb="37" eb="39">
      <t>オオハバ</t>
    </rPh>
    <rPh sb="40" eb="42">
      <t>ゾウカ</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</si>
</sst>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quot;+&quot;0.00%;[Red]&quot;-&quot;0.00%"/>
    <numFmt numFmtId="180" formatCode="&quot;+&quot;0.0%;[Red]&quot;-&quot;0.0%"/>
    <numFmt numFmtId="181" formatCode="&quot;+&quot;0%;[Red]&quot;-&quot;0%"/>
    <numFmt numFmtId="182" formatCode="&quot;+&quot;0.00%;&quot;▲&quot;0.00%"/>
    <numFmt numFmtId="183" formatCode="&quot;+&quot;0.00%;&quot;-&quot;0.00%"/>
    <numFmt numFmtId="184" formatCode="&quot;+&quot;0.0%;&quot;-&quot;0.0%"/>
    <numFmt numFmtId="185" formatCode="&quot;+&quot;0%;&quot;-&quot;0%"/>
  </numFmts>
  <fonts count="137">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32"/>
      <color indexed="0"/>
      <name val="ＭＳ Ｐ明朝"/>
      <family val="1"/>
      <charset val="128"/>
    </font>
    <font>
      <sz val="12"/>
      <color indexed="0"/>
      <name val="ＭＳ Ｐ明朝"/>
      <family val="1"/>
      <charset val="128"/>
    </font>
    <font>
      <sz val="19"/>
      <color indexed="0"/>
      <name val="ＭＳ Ｐ明朝"/>
      <family val="1"/>
      <charset val="128"/>
    </font>
    <font>
      <sz val="14"/>
      <color indexed="0"/>
      <name val="ＭＳ Ｐ明朝"/>
      <family val="1"/>
      <charset val="128"/>
    </font>
    <font>
      <sz val="20"/>
      <color indexed="0"/>
      <name val="ＭＳ Ｐ明朝"/>
      <family val="1"/>
      <charset val="128"/>
    </font>
    <font>
      <sz val="10"/>
      <color indexed="0"/>
      <name val="ＭＳ Ｐ明朝"/>
      <family val="1"/>
      <charset val="128"/>
    </font>
    <font>
      <sz val="8"/>
      <color indexed="0"/>
      <name val="ＭＳ Ｐ明朝"/>
      <family val="1"/>
      <charset val="128"/>
    </font>
    <font>
      <sz val="11"/>
      <color indexed="0"/>
      <name val="ＭＳ Ｐ明朝"/>
      <family val="1"/>
      <charset val="128"/>
    </font>
    <font>
      <sz val="8"/>
      <color indexed="0"/>
      <name val="ＭＳ Ｐゴシック"/>
      <family val="3"/>
      <charset val="128"/>
    </font>
    <font>
      <sz val="14"/>
      <name val="ＭＳ Ｐ明朝"/>
      <family val="1"/>
      <charset val="128"/>
    </font>
    <font>
      <b/>
      <sz val="14"/>
      <name val="ＭＳ Ｐ明朝"/>
      <family val="1"/>
      <charset val="128"/>
    </font>
    <font>
      <b/>
      <sz val="18"/>
      <name val="ＭＳ Ｐ明朝"/>
      <family val="1"/>
      <charset val="128"/>
    </font>
    <font>
      <sz val="11"/>
      <name val="ＭＳ Ｐ明朝"/>
      <family val="1"/>
      <charset val="128"/>
    </font>
    <font>
      <b/>
      <sz val="11"/>
      <name val="ＭＳ Ｐ明朝"/>
      <family val="1"/>
      <charset val="128"/>
    </font>
    <font>
      <sz val="6"/>
      <name val="ＭＳ Ｐゴシック"/>
      <family val="3"/>
      <charset val="128"/>
    </font>
    <font>
      <b/>
      <sz val="14"/>
      <name val="ＭＳ Ｐゴシック"/>
      <family val="3"/>
      <charset val="128"/>
    </font>
    <font>
      <sz val="10"/>
      <name val="ＭＳ Ｐ明朝"/>
      <family val="1"/>
      <charset val="128"/>
    </font>
    <font>
      <sz val="11"/>
      <name val="ＭＳ Ｐゴシック"/>
      <family val="3"/>
    </font>
    <font>
      <b/>
      <sz val="11"/>
      <color rgb="FF0070C0"/>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2"/>
      <color theme="1"/>
      <name val="MS UI Gothic"/>
      <family val="3"/>
      <charset val="128"/>
    </font>
    <font>
      <sz val="10"/>
      <color theme="1"/>
      <name val="ＭＳ Ｐゴシック"/>
      <family val="2"/>
      <charset val="128"/>
      <scheme val="minor"/>
    </font>
    <font>
      <sz val="11"/>
      <name val="Times New Roman"/>
      <family val="1"/>
    </font>
    <font>
      <sz val="10"/>
      <color indexed="0"/>
      <name val="Times New Roman"/>
      <family val="1"/>
    </font>
    <font>
      <sz val="10"/>
      <name val="Times New Roman"/>
      <family val="1"/>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14"/>
      <color rgb="FF0070C0"/>
      <name val="ＭＳ Ｐゴシック"/>
      <family val="3"/>
      <charset val="128"/>
      <scheme val="minor"/>
    </font>
    <font>
      <b/>
      <sz val="11"/>
      <color theme="1"/>
      <name val="ＭＳ Ｐゴシック"/>
      <family val="3"/>
      <charset val="128"/>
      <scheme val="minor"/>
    </font>
    <font>
      <sz val="7.5"/>
      <color theme="1"/>
      <name val="ＭＳ Ｐゴシック"/>
      <family val="2"/>
      <charset val="128"/>
      <scheme val="minor"/>
    </font>
    <font>
      <sz val="9"/>
      <name val="ＭＳ Ｐゴシック"/>
      <family val="3"/>
      <charset val="128"/>
    </font>
    <font>
      <sz val="7"/>
      <color theme="1"/>
      <name val="ＭＳ Ｐゴシック"/>
      <family val="3"/>
      <charset val="128"/>
      <scheme val="minor"/>
    </font>
    <font>
      <sz val="8"/>
      <name val="Times New Roman"/>
      <family val="1"/>
    </font>
    <font>
      <sz val="8"/>
      <name val="ＭＳ Ｐ明朝"/>
      <family val="1"/>
      <charset val="128"/>
    </font>
    <font>
      <sz val="8"/>
      <name val="ＭＳ Ｐゴシック"/>
      <family val="3"/>
    </font>
    <font>
      <sz val="8"/>
      <name val="ＭＳ Ｐゴシック"/>
      <family val="3"/>
      <charset val="128"/>
    </font>
    <font>
      <sz val="7.5"/>
      <name val="ＭＳ Ｐゴシック"/>
      <family val="3"/>
      <charset val="128"/>
    </font>
    <font>
      <sz val="8"/>
      <color theme="1"/>
      <name val="ＭＳ Ｐゴシック"/>
      <family val="3"/>
      <charset val="128"/>
    </font>
    <font>
      <sz val="7"/>
      <name val="ＭＳ Ｐゴシック"/>
      <family val="3"/>
      <charset val="128"/>
    </font>
    <font>
      <b/>
      <sz val="14"/>
      <color rgb="FF0070C0"/>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
      <sz val="8.5"/>
      <color theme="1"/>
      <name val="ＭＳ Ｐゴシック"/>
      <family val="3"/>
      <charset val="128"/>
      <scheme val="minor"/>
    </font>
    <font>
      <b/>
      <sz val="13"/>
      <color theme="1"/>
      <name val="ＭＳ Ｐゴシック"/>
      <family val="3"/>
      <charset val="128"/>
      <scheme val="minor"/>
    </font>
    <font>
      <b/>
      <sz val="14"/>
      <color theme="1"/>
      <name val="ＭＳ Ｐゴシック"/>
      <family val="2"/>
      <charset val="128"/>
      <scheme val="minor"/>
    </font>
    <font>
      <sz val="10"/>
      <name val="ＭＳ Ｐゴシック"/>
      <family val="3"/>
    </font>
    <font>
      <b/>
      <sz val="11"/>
      <color theme="1"/>
      <name val="ＭＳ Ｐ明朝"/>
      <family val="1"/>
      <charset val="128"/>
    </font>
    <font>
      <b/>
      <sz val="14"/>
      <name val="ＭＳ Ｐゴシック"/>
      <family val="3"/>
      <charset val="128"/>
      <scheme val="minor"/>
    </font>
    <font>
      <b/>
      <sz val="11"/>
      <color rgb="FF0070C0"/>
      <name val="ＭＳ Ｐ明朝"/>
      <family val="1"/>
      <charset val="128"/>
    </font>
    <font>
      <sz val="11"/>
      <color theme="1"/>
      <name val="ＭＳ Ｐ明朝"/>
      <family val="1"/>
      <charset val="128"/>
    </font>
    <font>
      <b/>
      <sz val="14"/>
      <color theme="1"/>
      <name val="ＭＳ Ｐ明朝"/>
      <family val="1"/>
      <charset val="128"/>
    </font>
    <font>
      <sz val="9"/>
      <name val="ＭＳ Ｐ明朝"/>
      <family val="1"/>
      <charset val="128"/>
    </font>
    <font>
      <b/>
      <sz val="16"/>
      <name val="ＭＳ Ｐゴシック"/>
      <family val="3"/>
      <charset val="128"/>
    </font>
    <font>
      <sz val="20"/>
      <name val="ＭＳ Ｐ明朝"/>
      <family val="1"/>
      <charset val="128"/>
    </font>
    <font>
      <sz val="18"/>
      <name val="ＭＳ Ｐゴシック"/>
      <family val="3"/>
    </font>
    <font>
      <sz val="7.5"/>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3"/>
      <charset val="128"/>
    </font>
    <font>
      <sz val="7"/>
      <color theme="1"/>
      <name val="メイリオ"/>
      <family val="3"/>
      <charset val="128"/>
    </font>
    <font>
      <sz val="9"/>
      <color theme="1"/>
      <name val="MS UI Gothic"/>
      <family val="3"/>
      <charset val="128"/>
    </font>
    <font>
      <sz val="7.5"/>
      <name val="ＭＳ Ｐゴシック"/>
      <family val="3"/>
    </font>
    <font>
      <sz val="7"/>
      <name val="ＭＳ Ｐゴシック"/>
      <family val="3"/>
    </font>
    <font>
      <sz val="11"/>
      <color theme="1"/>
      <name val="ＭＳ Ｐゴシック"/>
      <family val="3"/>
      <charset val="128"/>
    </font>
    <font>
      <sz val="10"/>
      <name val="ＭＳ Ｐゴシック"/>
      <family val="3"/>
      <charset val="128"/>
      <scheme val="minor"/>
    </font>
    <font>
      <sz val="10"/>
      <color theme="1"/>
      <name val="ＭＳ Ｐゴシック"/>
      <family val="3"/>
      <charset val="128"/>
    </font>
    <font>
      <sz val="7"/>
      <color theme="1"/>
      <name val="MS UI Gothic"/>
      <family val="3"/>
      <charset val="128"/>
    </font>
    <font>
      <b/>
      <sz val="10"/>
      <name val="ＭＳ Ｐ明朝"/>
      <family val="1"/>
      <charset val="128"/>
    </font>
    <font>
      <sz val="11"/>
      <color rgb="FF3F3F76"/>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6"/>
      <name val="ＭＳ Ｐゴシック"/>
      <family val="3"/>
    </font>
    <font>
      <b/>
      <sz val="8"/>
      <name val="ＭＳ Ｐ明朝"/>
      <family val="1"/>
      <charset val="128"/>
    </font>
    <font>
      <sz val="9"/>
      <name val="ＭＳ Ｐゴシック"/>
      <family val="3"/>
    </font>
    <font>
      <sz val="10"/>
      <color indexed="0"/>
      <name val="ＭＳ Ｐゴシック"/>
      <family val="3"/>
      <charset val="128"/>
    </font>
    <font>
      <sz val="9"/>
      <color indexed="0"/>
      <name val="ＭＳ Ｐ明朝"/>
      <family val="1"/>
      <charset val="128"/>
    </font>
    <font>
      <sz val="12"/>
      <name val="ＭＳ Ｐゴシック"/>
      <family val="3"/>
      <charset val="128"/>
    </font>
    <font>
      <b/>
      <sz val="9"/>
      <name val="ＭＳ Ｐゴシック"/>
      <family val="3"/>
      <charset val="128"/>
    </font>
    <font>
      <sz val="9"/>
      <color theme="1"/>
      <name val="ＭＳ Ｐゴシック"/>
      <family val="3"/>
      <charset val="128"/>
    </font>
    <font>
      <sz val="6.5"/>
      <name val="ＭＳ Ｐゴシック"/>
      <family val="3"/>
      <charset val="128"/>
    </font>
    <font>
      <sz val="11"/>
      <color indexed="0"/>
      <name val="ＭＳ Ｐゴシック"/>
      <family val="3"/>
      <charset val="128"/>
    </font>
    <font>
      <sz val="8.5"/>
      <name val="ＭＳ Ｐゴシック"/>
      <family val="3"/>
      <charset val="128"/>
    </font>
    <font>
      <sz val="9.5"/>
      <name val="ＭＳ Ｐゴシック"/>
      <family val="3"/>
      <charset val="128"/>
    </font>
    <font>
      <sz val="7"/>
      <color theme="1"/>
      <name val="ＭＳ Ｐゴシック"/>
      <family val="2"/>
      <charset val="128"/>
      <scheme val="minor"/>
    </font>
    <font>
      <sz val="6.5"/>
      <color theme="1"/>
      <name val="ＭＳ Ｐゴシック"/>
      <family val="3"/>
      <charset val="128"/>
      <scheme val="minor"/>
    </font>
    <font>
      <sz val="7"/>
      <color theme="1"/>
      <name val="ＭＳ Ｐゴシック"/>
      <family val="3"/>
      <charset val="128"/>
    </font>
    <font>
      <sz val="8.5"/>
      <color theme="1"/>
      <name val="ＭＳ Ｐゴシック"/>
      <family val="3"/>
      <charset val="128"/>
    </font>
    <font>
      <sz val="10.5"/>
      <color theme="1"/>
      <name val="ＭＳ Ｐゴシック"/>
      <family val="3"/>
      <charset val="128"/>
    </font>
    <font>
      <sz val="6.5"/>
      <name val="ＭＳ Ｐゴシック"/>
      <family val="3"/>
    </font>
    <font>
      <sz val="5.5"/>
      <name val="ＭＳ Ｐゴシック"/>
      <family val="3"/>
      <charset val="128"/>
    </font>
    <font>
      <sz val="11.5"/>
      <name val="ＭＳ Ｐゴシック"/>
      <family val="3"/>
      <charset val="128"/>
      <scheme val="minor"/>
    </font>
    <font>
      <sz val="8"/>
      <name val="ＭＳ Ｐゴシック"/>
      <family val="3"/>
      <charset val="128"/>
      <scheme val="minor"/>
    </font>
    <font>
      <sz val="9"/>
      <name val="ＭＳ Ｐゴシック"/>
      <family val="3"/>
      <charset val="128"/>
      <scheme val="minor"/>
    </font>
    <font>
      <sz val="6"/>
      <color theme="1"/>
      <name val="ＭＳ Ｐゴシック"/>
      <family val="3"/>
      <charset val="128"/>
      <scheme val="minor"/>
    </font>
    <font>
      <sz val="11.5"/>
      <color theme="1"/>
      <name val="ＭＳ Ｐゴシック"/>
      <family val="3"/>
      <charset val="128"/>
    </font>
    <font>
      <sz val="12"/>
      <name val="ＭＳ Ｐ明朝"/>
      <family val="1"/>
      <charset val="128"/>
    </font>
    <font>
      <b/>
      <sz val="24"/>
      <name val="ＭＳ Ｐ明朝"/>
      <family val="1"/>
      <charset val="128"/>
    </font>
    <font>
      <sz val="24"/>
      <name val="ＭＳ Ｐ明朝"/>
      <family val="1"/>
      <charset val="128"/>
    </font>
    <font>
      <b/>
      <sz val="36"/>
      <name val="ＭＳ Ｐ明朝"/>
      <family val="1"/>
      <charset val="128"/>
    </font>
    <font>
      <sz val="36"/>
      <name val="ＭＳ Ｐ明朝"/>
      <family val="1"/>
      <charset val="128"/>
    </font>
    <font>
      <sz val="8"/>
      <color theme="1"/>
      <name val="ＭＳ Ｐゴシック"/>
      <family val="3"/>
    </font>
    <font>
      <sz val="8"/>
      <color theme="1"/>
      <name val="ＭＳ Ｐ明朝"/>
      <family val="1"/>
      <charset val="128"/>
    </font>
    <font>
      <sz val="7.5"/>
      <color theme="1"/>
      <name val="ＭＳ Ｐゴシック"/>
      <family val="3"/>
      <charset val="128"/>
    </font>
    <font>
      <sz val="7"/>
      <color theme="1"/>
      <name val="ＭＳ Ｐゴシック"/>
      <family val="3"/>
    </font>
    <font>
      <sz val="6"/>
      <color theme="1"/>
      <name val="ＭＳ Ｐゴシック"/>
      <family val="3"/>
      <charset val="128"/>
    </font>
    <font>
      <sz val="11"/>
      <color rgb="FFFF0000"/>
      <name val="ＭＳ Ｐゴシック"/>
      <family val="3"/>
    </font>
    <font>
      <sz val="11"/>
      <color theme="1"/>
      <name val="ＭＳ Ｐゴシック"/>
      <family val="2"/>
      <scheme val="minor"/>
    </font>
    <font>
      <b/>
      <sz val="20"/>
      <name val="ＭＳ Ｐゴシック"/>
      <family val="3"/>
      <charset val="128"/>
    </font>
    <font>
      <sz val="10.5"/>
      <name val="ＭＳ Ｐゴシック"/>
      <family val="3"/>
      <charset val="128"/>
    </font>
    <font>
      <sz val="6.5"/>
      <color theme="1"/>
      <name val="ＭＳ Ｐゴシック"/>
      <family val="3"/>
      <charset val="128"/>
    </font>
  </fonts>
  <fills count="13">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auto="1"/>
      </top>
      <bottom style="thin">
        <color auto="1"/>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
      <left/>
      <right/>
      <top/>
      <bottom style="dotted">
        <color theme="2"/>
      </bottom>
      <diagonal/>
    </border>
  </borders>
  <cellStyleXfs count="34">
    <xf numFmtId="0" fontId="0" fillId="0" borderId="0"/>
    <xf numFmtId="0" fontId="19" fillId="0" borderId="0">
      <alignment vertical="center"/>
    </xf>
    <xf numFmtId="38" fontId="37"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6" fillId="0" borderId="0">
      <alignment vertical="center"/>
    </xf>
    <xf numFmtId="9" fontId="37"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8" fillId="0" borderId="0">
      <alignment vertical="center"/>
    </xf>
    <xf numFmtId="0" fontId="7" fillId="0" borderId="0">
      <alignment vertical="center"/>
    </xf>
    <xf numFmtId="0" fontId="43" fillId="0" borderId="0">
      <alignment vertical="center"/>
    </xf>
    <xf numFmtId="38" fontId="83" fillId="0" borderId="0" applyFont="0" applyFill="0" applyBorder="0" applyAlignment="0" applyProtection="0">
      <alignment vertical="center"/>
    </xf>
    <xf numFmtId="9" fontId="83" fillId="0" borderId="0" applyFont="0" applyFill="0" applyBorder="0" applyAlignment="0" applyProtection="0">
      <alignment vertical="center"/>
    </xf>
    <xf numFmtId="0" fontId="37" fillId="0" borderId="0"/>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0" fontId="95" fillId="0" borderId="0" applyNumberFormat="0" applyBorder="0" applyAlignment="0" applyProtection="0"/>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133" fillId="0" borderId="0"/>
  </cellStyleXfs>
  <cellXfs count="1490">
    <xf numFmtId="0" fontId="0" fillId="0" borderId="0" xfId="0" applyAlignment="1">
      <alignment vertical="center"/>
    </xf>
    <xf numFmtId="0" fontId="0" fillId="0" borderId="0" xfId="0" applyAlignment="1">
      <alignment vertical="center" wrapText="1"/>
    </xf>
    <xf numFmtId="0" fontId="32" fillId="0" borderId="0" xfId="0" applyNumberFormat="1" applyFont="1" applyFill="1" applyBorder="1" applyAlignment="1" applyProtection="1">
      <alignment horizontal="left" vertical="distributed" wrapText="1"/>
    </xf>
    <xf numFmtId="0" fontId="32" fillId="0" borderId="0" xfId="0" applyFont="1" applyAlignment="1">
      <alignment vertical="center"/>
    </xf>
    <xf numFmtId="0" fontId="27" fillId="0" borderId="0" xfId="0" applyNumberFormat="1" applyFont="1" applyFill="1" applyBorder="1" applyAlignment="1" applyProtection="1">
      <alignment vertical="distributed" wrapText="1"/>
    </xf>
    <xf numFmtId="0" fontId="38" fillId="0" borderId="0" xfId="3" applyFont="1">
      <alignment vertical="center"/>
    </xf>
    <xf numFmtId="0" fontId="18" fillId="0" borderId="0" xfId="3">
      <alignment vertical="center"/>
    </xf>
    <xf numFmtId="0" fontId="40" fillId="0" borderId="0" xfId="3" applyFont="1" applyFill="1" applyBorder="1" applyAlignment="1">
      <alignment vertical="center" wrapText="1"/>
    </xf>
    <xf numFmtId="3" fontId="40" fillId="0" borderId="0" xfId="3" applyNumberFormat="1" applyFont="1" applyBorder="1">
      <alignment vertical="center"/>
    </xf>
    <xf numFmtId="0" fontId="18" fillId="0" borderId="0" xfId="3" applyAlignment="1">
      <alignment vertical="center"/>
    </xf>
    <xf numFmtId="38" fontId="18" fillId="0" borderId="0" xfId="2" applyFont="1">
      <alignment vertical="center"/>
    </xf>
    <xf numFmtId="10" fontId="18" fillId="0" borderId="0" xfId="2" applyNumberFormat="1" applyFont="1">
      <alignment vertical="center"/>
    </xf>
    <xf numFmtId="38" fontId="18" fillId="0" borderId="0" xfId="3" applyNumberFormat="1">
      <alignment vertical="center"/>
    </xf>
    <xf numFmtId="9" fontId="18" fillId="0" borderId="0" xfId="3" applyNumberFormat="1">
      <alignment vertical="center"/>
    </xf>
    <xf numFmtId="178" fontId="18" fillId="0" borderId="0" xfId="3" applyNumberFormat="1">
      <alignment vertical="center"/>
    </xf>
    <xf numFmtId="38" fontId="18" fillId="0" borderId="0" xfId="2" applyFont="1" applyFill="1">
      <alignment vertical="center"/>
    </xf>
    <xf numFmtId="178" fontId="18" fillId="0" borderId="0" xfId="3" applyNumberFormat="1" applyFill="1">
      <alignment vertical="center"/>
    </xf>
    <xf numFmtId="0" fontId="18" fillId="0" borderId="0" xfId="3" applyAlignment="1">
      <alignment horizontal="left" vertical="center" wrapText="1"/>
    </xf>
    <xf numFmtId="0" fontId="44" fillId="0" borderId="0" xfId="0" applyFont="1" applyFill="1" applyBorder="1" applyAlignment="1">
      <alignment horizontal="left" vertical="center"/>
    </xf>
    <xf numFmtId="0" fontId="44" fillId="0" borderId="0" xfId="0" applyFont="1" applyFill="1" applyBorder="1" applyAlignment="1">
      <alignment vertical="center"/>
    </xf>
    <xf numFmtId="0" fontId="18" fillId="0" borderId="0" xfId="3" applyAlignment="1">
      <alignment horizontal="left" vertical="center"/>
    </xf>
    <xf numFmtId="0" fontId="46" fillId="0" borderId="0" xfId="0" applyFont="1" applyAlignment="1">
      <alignment vertical="center"/>
    </xf>
    <xf numFmtId="0" fontId="0" fillId="0" borderId="0" xfId="0" applyFont="1" applyAlignment="1">
      <alignment horizontal="right" vertical="center"/>
    </xf>
    <xf numFmtId="0" fontId="27" fillId="0" borderId="0" xfId="0" applyNumberFormat="1" applyFont="1" applyFill="1" applyBorder="1" applyAlignment="1" applyProtection="1">
      <alignment horizontal="right" vertical="center" wrapText="1"/>
    </xf>
    <xf numFmtId="0" fontId="46" fillId="0" borderId="0" xfId="0" applyFont="1" applyAlignment="1">
      <alignment horizontal="right" vertical="center"/>
    </xf>
    <xf numFmtId="38" fontId="0" fillId="0" borderId="0" xfId="2" applyFont="1" applyAlignment="1">
      <alignment vertical="center"/>
    </xf>
    <xf numFmtId="0" fontId="46" fillId="0" borderId="0" xfId="0" applyFont="1" applyBorder="1" applyAlignment="1">
      <alignment horizontal="right" vertical="center"/>
    </xf>
    <xf numFmtId="0" fontId="46" fillId="0" borderId="0" xfId="0" applyFont="1" applyBorder="1" applyAlignment="1">
      <alignment vertical="center"/>
    </xf>
    <xf numFmtId="0" fontId="0" fillId="0" borderId="0" xfId="0" applyFill="1" applyAlignment="1">
      <alignment vertical="center"/>
    </xf>
    <xf numFmtId="38" fontId="0" fillId="0" borderId="0" xfId="2" applyFont="1" applyFill="1" applyAlignment="1">
      <alignment vertical="center"/>
    </xf>
    <xf numFmtId="3" fontId="15" fillId="0" borderId="0" xfId="7" applyNumberFormat="1">
      <alignment vertical="center"/>
    </xf>
    <xf numFmtId="0" fontId="15" fillId="0" borderId="0" xfId="7">
      <alignment vertical="center"/>
    </xf>
    <xf numFmtId="0" fontId="52" fillId="0" borderId="0" xfId="7" applyFont="1">
      <alignment vertical="center"/>
    </xf>
    <xf numFmtId="0" fontId="50" fillId="2" borderId="41" xfId="7" applyFont="1" applyFill="1" applyBorder="1" applyAlignment="1">
      <alignment horizontal="center" vertical="center"/>
    </xf>
    <xf numFmtId="0" fontId="38" fillId="0" borderId="0" xfId="7" applyFont="1">
      <alignment vertical="center"/>
    </xf>
    <xf numFmtId="3" fontId="41" fillId="0" borderId="1" xfId="7" applyNumberFormat="1" applyFont="1" applyFill="1" applyBorder="1">
      <alignment vertical="center"/>
    </xf>
    <xf numFmtId="3" fontId="41" fillId="5" borderId="8" xfId="7" applyNumberFormat="1" applyFont="1" applyFill="1" applyBorder="1">
      <alignment vertical="center"/>
    </xf>
    <xf numFmtId="3" fontId="41" fillId="0" borderId="9" xfId="7" applyNumberFormat="1" applyFont="1" applyFill="1" applyBorder="1">
      <alignment vertical="center"/>
    </xf>
    <xf numFmtId="178" fontId="41" fillId="5" borderId="1" xfId="7" applyNumberFormat="1" applyFont="1" applyFill="1" applyBorder="1">
      <alignment vertical="center"/>
    </xf>
    <xf numFmtId="9" fontId="41" fillId="5" borderId="1" xfId="7" applyNumberFormat="1" applyFont="1" applyFill="1" applyBorder="1">
      <alignment vertical="center"/>
    </xf>
    <xf numFmtId="10" fontId="41" fillId="0" borderId="1" xfId="7" applyNumberFormat="1" applyFont="1" applyBorder="1">
      <alignment vertical="center"/>
    </xf>
    <xf numFmtId="10" fontId="41" fillId="0" borderId="1" xfId="7" applyNumberFormat="1" applyFont="1" applyFill="1" applyBorder="1">
      <alignment vertical="center"/>
    </xf>
    <xf numFmtId="3" fontId="41" fillId="0" borderId="3" xfId="7" applyNumberFormat="1" applyFont="1" applyFill="1" applyBorder="1">
      <alignment vertical="center"/>
    </xf>
    <xf numFmtId="3" fontId="41" fillId="0" borderId="14" xfId="7" applyNumberFormat="1" applyFont="1" applyFill="1" applyBorder="1">
      <alignment vertical="center"/>
    </xf>
    <xf numFmtId="3" fontId="41" fillId="5" borderId="13" xfId="7" applyNumberFormat="1" applyFont="1" applyFill="1" applyBorder="1">
      <alignment vertical="center"/>
    </xf>
    <xf numFmtId="178" fontId="41" fillId="5" borderId="3" xfId="7" applyNumberFormat="1" applyFont="1" applyFill="1" applyBorder="1">
      <alignment vertical="center"/>
    </xf>
    <xf numFmtId="0" fontId="51" fillId="2" borderId="41" xfId="7" applyFont="1" applyFill="1" applyBorder="1" applyAlignment="1">
      <alignment horizontal="center" vertical="center"/>
    </xf>
    <xf numFmtId="0" fontId="50" fillId="2" borderId="57" xfId="7" applyFont="1" applyFill="1" applyBorder="1" applyAlignment="1">
      <alignment horizontal="center" vertical="center"/>
    </xf>
    <xf numFmtId="0" fontId="50" fillId="5" borderId="15" xfId="7" applyFont="1" applyFill="1" applyBorder="1" applyAlignment="1">
      <alignment horizontal="center" vertical="center"/>
    </xf>
    <xf numFmtId="0" fontId="50" fillId="5" borderId="41" xfId="7" applyFont="1" applyFill="1" applyBorder="1" applyAlignment="1">
      <alignment horizontal="center" vertical="center"/>
    </xf>
    <xf numFmtId="0" fontId="50" fillId="5" borderId="17" xfId="7" applyFont="1" applyFill="1" applyBorder="1" applyAlignment="1">
      <alignment horizontal="center" vertical="center"/>
    </xf>
    <xf numFmtId="0" fontId="54" fillId="2" borderId="40" xfId="7" applyFont="1" applyFill="1" applyBorder="1" applyAlignment="1">
      <alignment horizontal="center" vertical="center"/>
    </xf>
    <xf numFmtId="3" fontId="41" fillId="0" borderId="43" xfId="7" applyNumberFormat="1" applyFont="1" applyFill="1" applyBorder="1">
      <alignment vertical="center"/>
    </xf>
    <xf numFmtId="3" fontId="41" fillId="0" borderId="7" xfId="7" applyNumberFormat="1" applyFont="1" applyFill="1" applyBorder="1">
      <alignment vertical="center"/>
    </xf>
    <xf numFmtId="0" fontId="40" fillId="2" borderId="39" xfId="7" applyFont="1" applyFill="1" applyBorder="1" applyAlignment="1">
      <alignment horizontal="right" vertical="center" wrapText="1"/>
    </xf>
    <xf numFmtId="0" fontId="41" fillId="2" borderId="36" xfId="7" applyFont="1" applyFill="1" applyBorder="1" applyAlignment="1">
      <alignment vertical="center" wrapText="1"/>
    </xf>
    <xf numFmtId="0" fontId="41" fillId="2" borderId="58" xfId="7" applyFont="1" applyFill="1" applyBorder="1" applyAlignment="1">
      <alignment vertical="center" wrapText="1"/>
    </xf>
    <xf numFmtId="0" fontId="41" fillId="2" borderId="37" xfId="7" applyFont="1" applyFill="1" applyBorder="1" applyAlignment="1">
      <alignment vertical="center" wrapText="1"/>
    </xf>
    <xf numFmtId="0" fontId="41" fillId="0" borderId="61" xfId="7" applyFont="1" applyFill="1" applyBorder="1">
      <alignment vertical="center"/>
    </xf>
    <xf numFmtId="0" fontId="41" fillId="0" borderId="2" xfId="7" applyFont="1" applyFill="1" applyBorder="1">
      <alignment vertical="center"/>
    </xf>
    <xf numFmtId="0" fontId="41" fillId="0" borderId="32" xfId="7" applyFont="1" applyFill="1" applyBorder="1">
      <alignment vertical="center"/>
    </xf>
    <xf numFmtId="0" fontId="41" fillId="5" borderId="31" xfId="7" applyFont="1" applyFill="1" applyBorder="1">
      <alignment vertical="center"/>
    </xf>
    <xf numFmtId="178" fontId="41" fillId="5" borderId="2" xfId="7" applyNumberFormat="1" applyFont="1" applyFill="1" applyBorder="1">
      <alignment vertical="center"/>
    </xf>
    <xf numFmtId="0" fontId="41" fillId="2" borderId="39" xfId="7" applyFont="1" applyFill="1" applyBorder="1" applyAlignment="1">
      <alignment vertical="center" wrapText="1"/>
    </xf>
    <xf numFmtId="3" fontId="50" fillId="0" borderId="40" xfId="7" applyNumberFormat="1" applyFont="1" applyFill="1" applyBorder="1">
      <alignment vertical="center"/>
    </xf>
    <xf numFmtId="3" fontId="50" fillId="0" borderId="41" xfId="7" applyNumberFormat="1" applyFont="1" applyFill="1" applyBorder="1">
      <alignment vertical="center"/>
    </xf>
    <xf numFmtId="3" fontId="50" fillId="0" borderId="57" xfId="7" applyNumberFormat="1" applyFont="1" applyFill="1" applyBorder="1">
      <alignment vertical="center"/>
    </xf>
    <xf numFmtId="3" fontId="50" fillId="5" borderId="56" xfId="7" applyNumberFormat="1" applyFont="1" applyFill="1" applyBorder="1">
      <alignment vertical="center"/>
    </xf>
    <xf numFmtId="178" fontId="50" fillId="5" borderId="41" xfId="7" applyNumberFormat="1" applyFont="1" applyFill="1" applyBorder="1">
      <alignment vertical="center"/>
    </xf>
    <xf numFmtId="9" fontId="41" fillId="5" borderId="3" xfId="7" applyNumberFormat="1" applyFont="1" applyFill="1" applyBorder="1">
      <alignment vertical="center"/>
    </xf>
    <xf numFmtId="10" fontId="41" fillId="0" borderId="3" xfId="7" applyNumberFormat="1" applyFont="1" applyBorder="1">
      <alignment vertical="center"/>
    </xf>
    <xf numFmtId="10" fontId="41" fillId="0" borderId="43" xfId="7" applyNumberFormat="1" applyFont="1" applyBorder="1">
      <alignment vertical="center"/>
    </xf>
    <xf numFmtId="10" fontId="41" fillId="0" borderId="7" xfId="7" applyNumberFormat="1" applyFont="1" applyBorder="1">
      <alignment vertical="center"/>
    </xf>
    <xf numFmtId="0" fontId="40" fillId="2" borderId="39" xfId="7" applyFont="1" applyFill="1" applyBorder="1" applyAlignment="1">
      <alignment horizontal="center" vertical="center" wrapText="1"/>
    </xf>
    <xf numFmtId="10" fontId="41" fillId="0" borderId="34" xfId="7" applyNumberFormat="1" applyFont="1" applyBorder="1">
      <alignment vertical="center"/>
    </xf>
    <xf numFmtId="10" fontId="41" fillId="0" borderId="50" xfId="7" applyNumberFormat="1" applyFont="1" applyBorder="1">
      <alignment vertical="center"/>
    </xf>
    <xf numFmtId="10" fontId="41" fillId="0" borderId="50" xfId="7" applyNumberFormat="1" applyFont="1" applyFill="1" applyBorder="1">
      <alignment vertical="center"/>
    </xf>
    <xf numFmtId="10" fontId="41" fillId="0" borderId="62" xfId="7" applyNumberFormat="1" applyFont="1" applyFill="1" applyBorder="1">
      <alignment vertical="center"/>
    </xf>
    <xf numFmtId="10" fontId="55" fillId="0" borderId="8" xfId="8" applyNumberFormat="1" applyFont="1" applyBorder="1">
      <alignment vertical="center"/>
    </xf>
    <xf numFmtId="10" fontId="41" fillId="0" borderId="9" xfId="7" applyNumberFormat="1" applyFont="1" applyFill="1" applyBorder="1">
      <alignment vertical="center"/>
    </xf>
    <xf numFmtId="10" fontId="41" fillId="0" borderId="8" xfId="7" applyNumberFormat="1" applyFont="1" applyBorder="1">
      <alignment vertical="center"/>
    </xf>
    <xf numFmtId="10" fontId="41" fillId="0" borderId="61" xfId="7" applyNumberFormat="1" applyFont="1" applyBorder="1">
      <alignment vertical="center"/>
    </xf>
    <xf numFmtId="10" fontId="41" fillId="0" borderId="2" xfId="7" applyNumberFormat="1" applyFont="1" applyBorder="1">
      <alignment vertical="center"/>
    </xf>
    <xf numFmtId="10" fontId="41" fillId="0" borderId="40" xfId="7" applyNumberFormat="1" applyFont="1" applyBorder="1">
      <alignment vertical="center"/>
    </xf>
    <xf numFmtId="10" fontId="41" fillId="0" borderId="41" xfId="7" applyNumberFormat="1" applyFont="1" applyBorder="1">
      <alignment vertical="center"/>
    </xf>
    <xf numFmtId="10" fontId="41" fillId="0" borderId="57" xfId="7" applyNumberFormat="1" applyFont="1" applyBorder="1">
      <alignment vertical="center"/>
    </xf>
    <xf numFmtId="10" fontId="41" fillId="0" borderId="31" xfId="7" applyNumberFormat="1" applyFont="1" applyBorder="1">
      <alignment vertical="center"/>
    </xf>
    <xf numFmtId="10" fontId="41" fillId="0" borderId="2" xfId="7" applyNumberFormat="1" applyFont="1" applyFill="1" applyBorder="1">
      <alignment vertical="center"/>
    </xf>
    <xf numFmtId="10" fontId="41" fillId="0" borderId="32" xfId="7" applyNumberFormat="1" applyFont="1" applyFill="1" applyBorder="1">
      <alignment vertical="center"/>
    </xf>
    <xf numFmtId="10" fontId="41" fillId="0" borderId="56" xfId="7" applyNumberFormat="1" applyFont="1" applyBorder="1">
      <alignment vertical="center"/>
    </xf>
    <xf numFmtId="10" fontId="41" fillId="0" borderId="41" xfId="7" applyNumberFormat="1" applyFont="1" applyFill="1" applyBorder="1">
      <alignment vertical="center"/>
    </xf>
    <xf numFmtId="10" fontId="41" fillId="0" borderId="57" xfId="7" applyNumberFormat="1" applyFont="1" applyFill="1" applyBorder="1">
      <alignment vertical="center"/>
    </xf>
    <xf numFmtId="0" fontId="51" fillId="2" borderId="40" xfId="7" applyFont="1" applyFill="1" applyBorder="1" applyAlignment="1">
      <alignment horizontal="center" vertical="center"/>
    </xf>
    <xf numFmtId="0" fontId="59" fillId="0" borderId="0" xfId="0" applyFont="1" applyAlignment="1">
      <alignment horizontal="center" vertical="center"/>
    </xf>
    <xf numFmtId="0" fontId="60" fillId="0" borderId="8" xfId="0" applyNumberFormat="1" applyFont="1" applyFill="1" applyBorder="1" applyAlignment="1" applyProtection="1">
      <alignment vertical="center" wrapText="1"/>
    </xf>
    <xf numFmtId="0" fontId="60" fillId="0" borderId="7" xfId="0" applyNumberFormat="1" applyFont="1" applyFill="1" applyBorder="1" applyAlignment="1" applyProtection="1">
      <alignment vertical="center" wrapText="1"/>
    </xf>
    <xf numFmtId="38" fontId="59" fillId="0" borderId="0" xfId="2" applyFont="1" applyAlignment="1">
      <alignment vertical="center"/>
    </xf>
    <xf numFmtId="176" fontId="26" fillId="2" borderId="20" xfId="0" applyNumberFormat="1" applyFont="1" applyFill="1" applyBorder="1" applyAlignment="1" applyProtection="1">
      <alignment horizontal="center" vertical="center" wrapText="1"/>
    </xf>
    <xf numFmtId="38" fontId="59" fillId="0" borderId="3" xfId="2" applyFont="1" applyFill="1" applyBorder="1" applyAlignment="1">
      <alignment vertical="center"/>
    </xf>
    <xf numFmtId="0" fontId="28" fillId="0" borderId="43" xfId="0" applyNumberFormat="1" applyFont="1" applyFill="1" applyBorder="1" applyAlignment="1" applyProtection="1">
      <alignment vertical="center" wrapText="1"/>
    </xf>
    <xf numFmtId="0" fontId="28" fillId="0" borderId="13" xfId="0" applyNumberFormat="1" applyFont="1" applyFill="1" applyBorder="1" applyAlignment="1" applyProtection="1">
      <alignment vertical="center" wrapText="1"/>
    </xf>
    <xf numFmtId="176" fontId="26" fillId="2" borderId="66" xfId="0" applyNumberFormat="1" applyFont="1" applyFill="1" applyBorder="1" applyAlignment="1" applyProtection="1">
      <alignment horizontal="center" vertical="center" wrapText="1"/>
    </xf>
    <xf numFmtId="38" fontId="59" fillId="0" borderId="1" xfId="2" applyFont="1" applyFill="1" applyBorder="1" applyAlignment="1">
      <alignment vertical="center"/>
    </xf>
    <xf numFmtId="0" fontId="28" fillId="0" borderId="7" xfId="0" applyNumberFormat="1" applyFont="1" applyFill="1" applyBorder="1" applyAlignment="1" applyProtection="1">
      <alignment vertical="center" wrapText="1"/>
    </xf>
    <xf numFmtId="0" fontId="28" fillId="0" borderId="8" xfId="0" applyNumberFormat="1" applyFont="1" applyFill="1" applyBorder="1" applyAlignment="1" applyProtection="1">
      <alignment vertical="center" wrapText="1"/>
    </xf>
    <xf numFmtId="176" fontId="26" fillId="2" borderId="53" xfId="0" applyNumberFormat="1" applyFont="1" applyFill="1" applyBorder="1" applyAlignment="1" applyProtection="1">
      <alignment horizontal="center" vertical="center" wrapText="1"/>
    </xf>
    <xf numFmtId="0" fontId="28" fillId="0" borderId="46" xfId="0" applyNumberFormat="1" applyFont="1" applyFill="1" applyBorder="1" applyAlignment="1" applyProtection="1">
      <alignment vertical="center" wrapText="1"/>
    </xf>
    <xf numFmtId="0" fontId="28" fillId="0" borderId="10" xfId="0" applyNumberFormat="1" applyFont="1" applyFill="1" applyBorder="1" applyAlignment="1" applyProtection="1">
      <alignment vertical="center" wrapText="1"/>
    </xf>
    <xf numFmtId="0" fontId="59" fillId="0" borderId="0" xfId="0" applyFont="1" applyAlignment="1">
      <alignment vertical="center" wrapText="1"/>
    </xf>
    <xf numFmtId="0" fontId="59" fillId="0" borderId="13" xfId="0" applyFont="1" applyFill="1" applyBorder="1" applyAlignment="1">
      <alignment vertical="center" wrapText="1"/>
    </xf>
    <xf numFmtId="0" fontId="59" fillId="0" borderId="8" xfId="0" applyFont="1" applyFill="1" applyBorder="1" applyAlignment="1">
      <alignment vertical="center" wrapText="1"/>
    </xf>
    <xf numFmtId="0" fontId="59" fillId="0" borderId="10" xfId="0" applyFont="1" applyFill="1" applyBorder="1" applyAlignment="1">
      <alignment vertical="center" wrapText="1"/>
    </xf>
    <xf numFmtId="0" fontId="60" fillId="0" borderId="0" xfId="0" applyFont="1" applyAlignment="1">
      <alignment vertical="center" wrapText="1"/>
    </xf>
    <xf numFmtId="0" fontId="60" fillId="0" borderId="7" xfId="0" applyFont="1" applyBorder="1" applyAlignment="1">
      <alignment vertical="center" wrapText="1"/>
    </xf>
    <xf numFmtId="0" fontId="61" fillId="0" borderId="7" xfId="0" applyFont="1" applyBorder="1" applyAlignment="1">
      <alignment vertical="center" wrapText="1"/>
    </xf>
    <xf numFmtId="0" fontId="59" fillId="0" borderId="8" xfId="0" applyFont="1" applyBorder="1" applyAlignment="1">
      <alignment vertical="center" wrapText="1"/>
    </xf>
    <xf numFmtId="0" fontId="60" fillId="0" borderId="34" xfId="0" applyFont="1" applyBorder="1" applyAlignment="1">
      <alignment vertical="center" wrapText="1"/>
    </xf>
    <xf numFmtId="0" fontId="60" fillId="0" borderId="8" xfId="0" applyFont="1" applyBorder="1" applyAlignment="1">
      <alignment vertical="center" wrapText="1"/>
    </xf>
    <xf numFmtId="0" fontId="61" fillId="0" borderId="8" xfId="0" applyFont="1" applyBorder="1" applyAlignment="1">
      <alignment vertical="center" wrapText="1"/>
    </xf>
    <xf numFmtId="0" fontId="60" fillId="0" borderId="10" xfId="0" applyFont="1" applyBorder="1" applyAlignment="1">
      <alignment vertical="center" wrapText="1"/>
    </xf>
    <xf numFmtId="0" fontId="59" fillId="2" borderId="48" xfId="0" applyFont="1" applyFill="1" applyBorder="1" applyAlignment="1">
      <alignment horizontal="center" vertical="center"/>
    </xf>
    <xf numFmtId="0" fontId="59" fillId="2" borderId="58" xfId="0" applyFont="1" applyFill="1" applyBorder="1" applyAlignment="1">
      <alignment horizontal="center" vertical="center"/>
    </xf>
    <xf numFmtId="0" fontId="59" fillId="2" borderId="45" xfId="0" applyFont="1" applyFill="1" applyBorder="1" applyAlignment="1">
      <alignment horizontal="center" vertical="center"/>
    </xf>
    <xf numFmtId="38" fontId="60" fillId="0" borderId="3" xfId="2" applyFont="1" applyFill="1" applyBorder="1" applyAlignment="1" applyProtection="1">
      <alignment vertical="center" wrapText="1"/>
    </xf>
    <xf numFmtId="38" fontId="60" fillId="0" borderId="1" xfId="2" applyFont="1" applyFill="1" applyBorder="1" applyAlignment="1" applyProtection="1">
      <alignment vertical="center" wrapText="1"/>
    </xf>
    <xf numFmtId="38" fontId="59" fillId="2" borderId="11" xfId="2" applyFont="1" applyFill="1" applyBorder="1" applyAlignment="1">
      <alignment horizontal="center" vertical="center" wrapText="1"/>
    </xf>
    <xf numFmtId="38" fontId="59" fillId="2" borderId="2" xfId="2" applyFont="1" applyFill="1" applyBorder="1" applyAlignment="1">
      <alignment horizontal="center" vertical="center" wrapText="1"/>
    </xf>
    <xf numFmtId="0" fontId="60" fillId="0" borderId="49" xfId="0" applyFont="1" applyBorder="1" applyAlignment="1">
      <alignment vertical="center" wrapText="1"/>
    </xf>
    <xf numFmtId="0" fontId="60" fillId="0" borderId="46" xfId="0" applyFont="1" applyBorder="1" applyAlignment="1">
      <alignment vertical="center" wrapText="1"/>
    </xf>
    <xf numFmtId="0" fontId="30" fillId="0" borderId="0" xfId="0" applyNumberFormat="1" applyFont="1" applyFill="1" applyBorder="1" applyAlignment="1" applyProtection="1">
      <alignment horizontal="left" vertical="center"/>
    </xf>
    <xf numFmtId="38" fontId="59" fillId="0" borderId="44" xfId="2" applyFont="1" applyFill="1" applyBorder="1" applyAlignment="1">
      <alignment vertical="center"/>
    </xf>
    <xf numFmtId="38" fontId="59" fillId="0" borderId="43" xfId="2" applyFont="1" applyFill="1" applyBorder="1" applyAlignment="1">
      <alignment vertical="center"/>
    </xf>
    <xf numFmtId="38" fontId="59" fillId="0" borderId="7" xfId="2" applyFont="1" applyFill="1" applyBorder="1" applyAlignment="1">
      <alignment vertical="center"/>
    </xf>
    <xf numFmtId="38" fontId="59" fillId="0" borderId="46" xfId="2" applyFont="1" applyFill="1" applyBorder="1" applyAlignment="1">
      <alignment vertical="center"/>
    </xf>
    <xf numFmtId="38" fontId="59" fillId="0" borderId="49" xfId="2" applyFont="1" applyBorder="1" applyAlignment="1">
      <alignment vertical="center"/>
    </xf>
    <xf numFmtId="38" fontId="59" fillId="0" borderId="7" xfId="2" applyFont="1" applyBorder="1" applyAlignment="1">
      <alignment vertical="center"/>
    </xf>
    <xf numFmtId="38" fontId="59" fillId="0" borderId="46" xfId="2" applyFont="1" applyBorder="1" applyAlignment="1">
      <alignment vertical="center"/>
    </xf>
    <xf numFmtId="0" fontId="59" fillId="2" borderId="10" xfId="0" applyFont="1" applyFill="1" applyBorder="1" applyAlignment="1">
      <alignment horizontal="center" vertical="center" wrapText="1"/>
    </xf>
    <xf numFmtId="38" fontId="60" fillId="0" borderId="7" xfId="2" applyFont="1" applyFill="1" applyBorder="1" applyAlignment="1">
      <alignment vertical="center"/>
    </xf>
    <xf numFmtId="0" fontId="40" fillId="0" borderId="0" xfId="11" applyFont="1">
      <alignment vertical="center"/>
    </xf>
    <xf numFmtId="0" fontId="11" fillId="0" borderId="0" xfId="11">
      <alignment vertical="center"/>
    </xf>
    <xf numFmtId="10" fontId="11" fillId="0" borderId="0" xfId="11" applyNumberFormat="1">
      <alignment vertical="center"/>
    </xf>
    <xf numFmtId="38" fontId="0" fillId="0" borderId="0" xfId="12" applyFont="1">
      <alignment vertical="center"/>
    </xf>
    <xf numFmtId="0" fontId="38" fillId="0" borderId="0" xfId="11" applyFont="1">
      <alignment vertical="center"/>
    </xf>
    <xf numFmtId="0" fontId="11" fillId="2" borderId="1" xfId="11" applyFill="1" applyBorder="1">
      <alignment vertical="center"/>
    </xf>
    <xf numFmtId="0" fontId="11" fillId="0" borderId="0" xfId="11" applyAlignment="1">
      <alignment vertical="center"/>
    </xf>
    <xf numFmtId="0" fontId="41" fillId="0" borderId="0" xfId="11" applyFont="1" applyAlignment="1">
      <alignment vertical="center"/>
    </xf>
    <xf numFmtId="0" fontId="41" fillId="0" borderId="0" xfId="11" applyFont="1">
      <alignment vertical="center"/>
    </xf>
    <xf numFmtId="3" fontId="11" fillId="0" borderId="0" xfId="11" applyNumberFormat="1">
      <alignment vertical="center"/>
    </xf>
    <xf numFmtId="0" fontId="42" fillId="0" borderId="0" xfId="11" applyFont="1">
      <alignment vertical="center"/>
    </xf>
    <xf numFmtId="0" fontId="40" fillId="2" borderId="1" xfId="11" applyFont="1" applyFill="1" applyBorder="1">
      <alignment vertical="center"/>
    </xf>
    <xf numFmtId="3" fontId="41" fillId="0" borderId="1" xfId="11" applyNumberFormat="1" applyFont="1" applyBorder="1">
      <alignment vertical="center"/>
    </xf>
    <xf numFmtId="0" fontId="40" fillId="2" borderId="1" xfId="11" applyFont="1" applyFill="1" applyBorder="1" applyAlignment="1">
      <alignment horizontal="center" vertical="center"/>
    </xf>
    <xf numFmtId="0" fontId="40" fillId="2" borderId="1" xfId="11" applyFont="1" applyFill="1" applyBorder="1" applyAlignment="1">
      <alignment horizontal="center" vertical="center" wrapText="1"/>
    </xf>
    <xf numFmtId="0" fontId="41" fillId="2" borderId="1" xfId="11" applyFont="1" applyFill="1" applyBorder="1" applyAlignment="1">
      <alignment horizontal="center" vertical="center" wrapText="1"/>
    </xf>
    <xf numFmtId="0" fontId="30" fillId="0" borderId="0" xfId="0" applyNumberFormat="1" applyFont="1" applyFill="1" applyBorder="1" applyAlignment="1" applyProtection="1">
      <alignment horizontal="left" vertical="center"/>
    </xf>
    <xf numFmtId="0" fontId="9" fillId="0" borderId="0" xfId="7" applyFont="1">
      <alignment vertical="center"/>
    </xf>
    <xf numFmtId="0" fontId="66" fillId="0" borderId="0" xfId="7" applyFont="1">
      <alignment vertical="center"/>
    </xf>
    <xf numFmtId="38" fontId="30" fillId="0" borderId="0" xfId="2" applyFont="1" applyFill="1" applyBorder="1" applyAlignment="1" applyProtection="1">
      <alignment horizontal="left" vertical="center"/>
    </xf>
    <xf numFmtId="0" fontId="0" fillId="0" borderId="0" xfId="0" applyAlignment="1">
      <alignment horizontal="center" vertical="center"/>
    </xf>
    <xf numFmtId="0" fontId="59" fillId="0" borderId="0" xfId="0" applyFont="1" applyAlignment="1">
      <alignment horizontal="left" vertical="center"/>
    </xf>
    <xf numFmtId="38" fontId="59" fillId="0" borderId="43" xfId="2" applyFont="1" applyBorder="1" applyAlignment="1">
      <alignment vertical="center"/>
    </xf>
    <xf numFmtId="0" fontId="68" fillId="0" borderId="0" xfId="11" applyFont="1">
      <alignment vertical="center"/>
    </xf>
    <xf numFmtId="0" fontId="40" fillId="0" borderId="0" xfId="11" applyFont="1" applyAlignment="1">
      <alignment horizontal="center" vertical="center"/>
    </xf>
    <xf numFmtId="0" fontId="41" fillId="0" borderId="0" xfId="11" applyFont="1" applyAlignment="1">
      <alignment horizontal="center" vertical="center"/>
    </xf>
    <xf numFmtId="0" fontId="64" fillId="0" borderId="0" xfId="11" applyFont="1" applyAlignment="1">
      <alignment horizontal="center" vertical="center"/>
    </xf>
    <xf numFmtId="0" fontId="11" fillId="0" borderId="0" xfId="11" applyAlignment="1">
      <alignment horizontal="center" vertical="center"/>
    </xf>
    <xf numFmtId="0" fontId="69" fillId="0" borderId="0" xfId="11" applyFont="1" applyAlignment="1">
      <alignment horizontal="left" vertical="center"/>
    </xf>
    <xf numFmtId="38" fontId="70" fillId="0" borderId="1" xfId="12" applyFont="1" applyBorder="1">
      <alignment vertical="center"/>
    </xf>
    <xf numFmtId="38" fontId="70" fillId="0" borderId="1" xfId="12" applyFont="1" applyBorder="1" applyAlignment="1">
      <alignment horizontal="right" vertical="center"/>
    </xf>
    <xf numFmtId="3" fontId="11" fillId="2" borderId="1" xfId="11" applyNumberFormat="1" applyFill="1" applyBorder="1" applyAlignment="1">
      <alignment horizontal="center" vertical="center"/>
    </xf>
    <xf numFmtId="0" fontId="11" fillId="2" borderId="1" xfId="11" applyFill="1" applyBorder="1" applyAlignment="1">
      <alignment horizontal="center" vertical="center"/>
    </xf>
    <xf numFmtId="3" fontId="41" fillId="0" borderId="1" xfId="11" applyNumberFormat="1" applyFont="1" applyBorder="1" applyAlignment="1">
      <alignment horizontal="right" vertical="center"/>
    </xf>
    <xf numFmtId="0" fontId="0" fillId="0" borderId="0" xfId="0" applyAlignment="1">
      <alignment vertical="distributed"/>
    </xf>
    <xf numFmtId="0" fontId="32" fillId="2" borderId="5" xfId="0" applyFont="1" applyFill="1" applyBorder="1" applyAlignment="1">
      <alignment vertical="center"/>
    </xf>
    <xf numFmtId="0" fontId="32" fillId="2" borderId="6" xfId="0" applyFont="1" applyFill="1" applyBorder="1" applyAlignment="1">
      <alignment vertical="center"/>
    </xf>
    <xf numFmtId="0" fontId="32" fillId="2" borderId="7" xfId="0" applyFont="1" applyFill="1" applyBorder="1" applyAlignment="1">
      <alignment vertical="center"/>
    </xf>
    <xf numFmtId="0" fontId="72" fillId="0" borderId="0" xfId="3" applyFont="1">
      <alignment vertical="center"/>
    </xf>
    <xf numFmtId="0" fontId="32" fillId="0" borderId="0" xfId="0" applyNumberFormat="1" applyFont="1" applyFill="1" applyBorder="1" applyAlignment="1" applyProtection="1">
      <alignment horizontal="left" vertical="distributed" wrapText="1"/>
    </xf>
    <xf numFmtId="0" fontId="43" fillId="0" borderId="0" xfId="3" applyFont="1" applyAlignment="1">
      <alignment horizontal="left" vertical="center" wrapText="1"/>
    </xf>
    <xf numFmtId="0" fontId="29" fillId="0" borderId="0" xfId="0" applyNumberFormat="1" applyFont="1" applyFill="1" applyBorder="1" applyAlignment="1" applyProtection="1">
      <alignment horizontal="justify" vertical="distributed" wrapText="1"/>
    </xf>
    <xf numFmtId="0" fontId="30" fillId="0" borderId="0" xfId="0" applyNumberFormat="1" applyFont="1" applyFill="1" applyBorder="1" applyAlignment="1" applyProtection="1">
      <alignment horizontal="left" vertical="center"/>
    </xf>
    <xf numFmtId="0" fontId="30" fillId="0" borderId="0" xfId="0" applyFont="1" applyAlignment="1">
      <alignment vertical="center"/>
    </xf>
    <xf numFmtId="0" fontId="30" fillId="0" borderId="0" xfId="3" applyFont="1">
      <alignment vertical="center"/>
    </xf>
    <xf numFmtId="0" fontId="33" fillId="0" borderId="0" xfId="3" applyFont="1">
      <alignment vertical="center"/>
    </xf>
    <xf numFmtId="0" fontId="35" fillId="0" borderId="0" xfId="0" applyNumberFormat="1" applyFont="1" applyFill="1" applyBorder="1" applyAlignment="1" applyProtection="1">
      <alignment horizontal="left" vertical="center"/>
    </xf>
    <xf numFmtId="38" fontId="46" fillId="0" borderId="0" xfId="2" applyFont="1" applyAlignment="1">
      <alignment vertical="center"/>
    </xf>
    <xf numFmtId="38" fontId="46" fillId="0" borderId="0" xfId="2" applyFont="1" applyBorder="1" applyAlignment="1">
      <alignment vertical="center"/>
    </xf>
    <xf numFmtId="38" fontId="59" fillId="0" borderId="0" xfId="2" applyFont="1" applyBorder="1" applyAlignment="1">
      <alignment vertical="center"/>
    </xf>
    <xf numFmtId="38" fontId="59" fillId="0" borderId="0" xfId="2" applyFont="1" applyFill="1" applyBorder="1" applyAlignment="1">
      <alignment vertical="center"/>
    </xf>
    <xf numFmtId="0" fontId="58" fillId="0" borderId="0" xfId="0" applyNumberFormat="1" applyFont="1" applyFill="1" applyBorder="1" applyAlignment="1" applyProtection="1">
      <alignment horizontal="center" vertical="center" wrapText="1"/>
    </xf>
    <xf numFmtId="0" fontId="0" fillId="0" borderId="0" xfId="0" applyFont="1" applyBorder="1" applyAlignment="1">
      <alignment horizontal="right" vertical="center"/>
    </xf>
    <xf numFmtId="0" fontId="77" fillId="0" borderId="0" xfId="0" applyFont="1" applyAlignment="1">
      <alignment vertical="center"/>
    </xf>
    <xf numFmtId="0" fontId="21" fillId="0" borderId="0" xfId="0" applyNumberFormat="1" applyFont="1" applyFill="1" applyBorder="1" applyAlignment="1" applyProtection="1">
      <alignment vertical="distributed" wrapText="1"/>
    </xf>
    <xf numFmtId="0" fontId="0" fillId="0" borderId="0" xfId="0" applyAlignment="1">
      <alignment horizontal="left" vertical="center"/>
    </xf>
    <xf numFmtId="0" fontId="0" fillId="0" borderId="0" xfId="0" applyBorder="1" applyAlignment="1">
      <alignment vertical="center"/>
    </xf>
    <xf numFmtId="0" fontId="60" fillId="2" borderId="60" xfId="0" applyNumberFormat="1" applyFont="1" applyFill="1" applyBorder="1" applyAlignment="1" applyProtection="1">
      <alignment horizontal="center" vertical="center" wrapText="1"/>
    </xf>
    <xf numFmtId="0" fontId="60" fillId="2" borderId="53" xfId="0" applyNumberFormat="1" applyFont="1" applyFill="1" applyBorder="1" applyAlignment="1" applyProtection="1">
      <alignment horizontal="center" vertical="center" wrapText="1"/>
    </xf>
    <xf numFmtId="0" fontId="60" fillId="2" borderId="46" xfId="0" applyNumberFormat="1" applyFont="1" applyFill="1" applyBorder="1" applyAlignment="1" applyProtection="1">
      <alignment horizontal="center" vertical="center" wrapText="1"/>
    </xf>
    <xf numFmtId="0" fontId="59" fillId="2" borderId="31" xfId="0" applyFont="1" applyFill="1" applyBorder="1" applyAlignment="1">
      <alignment horizontal="center" vertical="center" wrapText="1"/>
    </xf>
    <xf numFmtId="0" fontId="60" fillId="2" borderId="65" xfId="0" applyNumberFormat="1" applyFont="1" applyFill="1" applyBorder="1" applyAlignment="1" applyProtection="1">
      <alignment horizontal="center" vertical="center" wrapText="1"/>
    </xf>
    <xf numFmtId="0" fontId="60" fillId="2" borderId="66" xfId="0" applyNumberFormat="1" applyFont="1" applyFill="1" applyBorder="1" applyAlignment="1" applyProtection="1">
      <alignment horizontal="center" vertical="center" wrapText="1"/>
    </xf>
    <xf numFmtId="0" fontId="60" fillId="2" borderId="61"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horizontal="left" vertical="center"/>
    </xf>
    <xf numFmtId="38" fontId="59" fillId="2" borderId="47" xfId="2" applyFont="1" applyFill="1" applyBorder="1" applyAlignment="1">
      <alignment horizontal="center" vertical="center" wrapText="1"/>
    </xf>
    <xf numFmtId="0" fontId="37" fillId="0" borderId="0" xfId="19" applyAlignment="1">
      <alignment vertical="center"/>
    </xf>
    <xf numFmtId="0" fontId="37" fillId="0" borderId="0" xfId="19" applyFont="1" applyAlignment="1">
      <alignment horizontal="right" vertical="center"/>
    </xf>
    <xf numFmtId="0" fontId="46" fillId="0" borderId="0" xfId="19" applyFont="1" applyAlignment="1">
      <alignment vertical="center"/>
    </xf>
    <xf numFmtId="0" fontId="46" fillId="0" borderId="0" xfId="19" applyFont="1" applyAlignment="1">
      <alignment horizontal="right" vertical="center"/>
    </xf>
    <xf numFmtId="38" fontId="0" fillId="0" borderId="0" xfId="20" applyFont="1" applyFill="1" applyAlignment="1">
      <alignment vertical="center"/>
    </xf>
    <xf numFmtId="38" fontId="0" fillId="0" borderId="0" xfId="20" applyFont="1" applyAlignment="1">
      <alignment vertical="center"/>
    </xf>
    <xf numFmtId="0" fontId="37" fillId="0" borderId="0" xfId="19" applyFill="1" applyAlignment="1">
      <alignment vertical="center"/>
    </xf>
    <xf numFmtId="177" fontId="37" fillId="0" borderId="0" xfId="19" applyNumberFormat="1" applyAlignment="1">
      <alignment vertical="center"/>
    </xf>
    <xf numFmtId="0" fontId="58" fillId="0" borderId="39" xfId="19" applyNumberFormat="1" applyFont="1" applyFill="1" applyBorder="1" applyAlignment="1" applyProtection="1">
      <alignment horizontal="center" vertical="center" wrapText="1"/>
    </xf>
    <xf numFmtId="0" fontId="57" fillId="0" borderId="40" xfId="19" applyNumberFormat="1" applyFont="1" applyFill="1" applyBorder="1" applyAlignment="1" applyProtection="1">
      <alignment horizontal="center" vertical="center" wrapText="1"/>
    </xf>
    <xf numFmtId="0" fontId="57" fillId="0" borderId="42" xfId="19" applyNumberFormat="1" applyFont="1" applyFill="1" applyBorder="1" applyAlignment="1" applyProtection="1">
      <alignment horizontal="center" vertical="center" wrapText="1"/>
    </xf>
    <xf numFmtId="0" fontId="76" fillId="0" borderId="1" xfId="19" applyFont="1" applyBorder="1" applyAlignment="1">
      <alignment horizontal="center" vertical="center"/>
    </xf>
    <xf numFmtId="0" fontId="46" fillId="0" borderId="0" xfId="19" applyFont="1" applyBorder="1" applyAlignment="1">
      <alignment horizontal="right" vertical="center"/>
    </xf>
    <xf numFmtId="0" fontId="46" fillId="0" borderId="0" xfId="19" applyFont="1" applyBorder="1" applyAlignment="1">
      <alignment vertical="center"/>
    </xf>
    <xf numFmtId="0" fontId="58" fillId="0" borderId="36" xfId="19" applyNumberFormat="1" applyFont="1" applyFill="1" applyBorder="1" applyAlignment="1" applyProtection="1">
      <alignment horizontal="center" vertical="center" wrapText="1"/>
    </xf>
    <xf numFmtId="38" fontId="47" fillId="0" borderId="34" xfId="20" applyFont="1" applyFill="1" applyBorder="1" applyAlignment="1" applyProtection="1">
      <alignment vertical="center" wrapText="1"/>
    </xf>
    <xf numFmtId="38" fontId="47" fillId="0" borderId="51" xfId="20" applyFont="1" applyFill="1" applyBorder="1" applyAlignment="1" applyProtection="1">
      <alignment vertical="center" wrapText="1"/>
    </xf>
    <xf numFmtId="38" fontId="46" fillId="0" borderId="1" xfId="19" applyNumberFormat="1" applyFont="1" applyBorder="1" applyAlignment="1">
      <alignment vertical="center"/>
    </xf>
    <xf numFmtId="38" fontId="46" fillId="0" borderId="0" xfId="20" applyFont="1" applyBorder="1" applyAlignment="1">
      <alignment vertical="center"/>
    </xf>
    <xf numFmtId="0" fontId="58" fillId="0" borderId="58" xfId="19" applyNumberFormat="1" applyFont="1" applyFill="1" applyBorder="1" applyAlignment="1" applyProtection="1">
      <alignment horizontal="center" vertical="center" wrapText="1"/>
    </xf>
    <xf numFmtId="38" fontId="47" fillId="0" borderId="8" xfId="20" applyFont="1" applyFill="1" applyBorder="1" applyAlignment="1" applyProtection="1">
      <alignment vertical="center" wrapText="1"/>
    </xf>
    <xf numFmtId="38" fontId="47" fillId="0" borderId="5" xfId="20" applyFont="1" applyFill="1" applyBorder="1" applyAlignment="1" applyProtection="1">
      <alignment vertical="center" wrapText="1"/>
    </xf>
    <xf numFmtId="177" fontId="47" fillId="0" borderId="8" xfId="19" applyNumberFormat="1" applyFont="1" applyFill="1" applyBorder="1" applyAlignment="1" applyProtection="1">
      <alignment vertical="center" wrapText="1"/>
    </xf>
    <xf numFmtId="177" fontId="47" fillId="0" borderId="5" xfId="19" applyNumberFormat="1" applyFont="1" applyFill="1" applyBorder="1" applyAlignment="1" applyProtection="1">
      <alignment vertical="center" wrapText="1"/>
    </xf>
    <xf numFmtId="38" fontId="48" fillId="0" borderId="8" xfId="20" applyFont="1" applyBorder="1" applyAlignment="1">
      <alignment vertical="center"/>
    </xf>
    <xf numFmtId="38" fontId="48" fillId="0" borderId="5" xfId="20" applyFont="1" applyBorder="1" applyAlignment="1">
      <alignment vertical="center"/>
    </xf>
    <xf numFmtId="0" fontId="58" fillId="0" borderId="38" xfId="19" applyNumberFormat="1" applyFont="1" applyFill="1" applyBorder="1" applyAlignment="1" applyProtection="1">
      <alignment horizontal="center" vertical="center" wrapText="1"/>
    </xf>
    <xf numFmtId="38" fontId="48" fillId="0" borderId="33" xfId="20" applyFont="1" applyBorder="1" applyAlignment="1">
      <alignment vertical="center"/>
    </xf>
    <xf numFmtId="38" fontId="48" fillId="0" borderId="71" xfId="20" applyFont="1" applyBorder="1" applyAlignment="1">
      <alignment vertical="center"/>
    </xf>
    <xf numFmtId="38" fontId="46" fillId="0" borderId="0" xfId="20" applyFont="1" applyAlignment="1">
      <alignment vertical="center"/>
    </xf>
    <xf numFmtId="0" fontId="52" fillId="0" borderId="0" xfId="24" applyFont="1">
      <alignment vertical="center"/>
    </xf>
    <xf numFmtId="0" fontId="5" fillId="0" borderId="0" xfId="24">
      <alignment vertical="center"/>
    </xf>
    <xf numFmtId="0" fontId="38" fillId="0" borderId="0" xfId="24" applyFont="1">
      <alignment vertical="center"/>
    </xf>
    <xf numFmtId="3" fontId="5" fillId="0" borderId="0" xfId="24" applyNumberFormat="1">
      <alignment vertical="center"/>
    </xf>
    <xf numFmtId="0" fontId="40" fillId="2" borderId="39" xfId="24" applyFont="1" applyFill="1" applyBorder="1" applyAlignment="1">
      <alignment horizontal="center" vertical="center" wrapText="1"/>
    </xf>
    <xf numFmtId="0" fontId="54" fillId="2" borderId="40" xfId="24" applyFont="1" applyFill="1" applyBorder="1" applyAlignment="1">
      <alignment horizontal="center" vertical="center"/>
    </xf>
    <xf numFmtId="0" fontId="51" fillId="2" borderId="41" xfId="24" applyFont="1" applyFill="1" applyBorder="1" applyAlignment="1">
      <alignment horizontal="center" vertical="center"/>
    </xf>
    <xf numFmtId="0" fontId="50" fillId="2" borderId="57" xfId="24" applyFont="1" applyFill="1" applyBorder="1" applyAlignment="1">
      <alignment horizontal="center" vertical="center"/>
    </xf>
    <xf numFmtId="0" fontId="50" fillId="5" borderId="15" xfId="24" applyFont="1" applyFill="1" applyBorder="1" applyAlignment="1">
      <alignment horizontal="center" vertical="center"/>
    </xf>
    <xf numFmtId="0" fontId="50" fillId="5" borderId="41" xfId="24" applyFont="1" applyFill="1" applyBorder="1" applyAlignment="1">
      <alignment horizontal="center" vertical="center"/>
    </xf>
    <xf numFmtId="0" fontId="50" fillId="5" borderId="17" xfId="24" applyFont="1" applyFill="1" applyBorder="1" applyAlignment="1">
      <alignment horizontal="center" vertical="center"/>
    </xf>
    <xf numFmtId="0" fontId="41" fillId="2" borderId="36" xfId="24" applyFont="1" applyFill="1" applyBorder="1" applyAlignment="1">
      <alignment vertical="center" wrapText="1"/>
    </xf>
    <xf numFmtId="3" fontId="41" fillId="0" borderId="43" xfId="24" applyNumberFormat="1" applyFont="1" applyFill="1" applyBorder="1">
      <alignment vertical="center"/>
    </xf>
    <xf numFmtId="3" fontId="41" fillId="0" borderId="3" xfId="24" applyNumberFormat="1" applyFont="1" applyFill="1" applyBorder="1">
      <alignment vertical="center"/>
    </xf>
    <xf numFmtId="3" fontId="41" fillId="0" borderId="14" xfId="24" applyNumberFormat="1" applyFont="1" applyFill="1" applyBorder="1">
      <alignment vertical="center"/>
    </xf>
    <xf numFmtId="3" fontId="41" fillId="5" borderId="13" xfId="24" applyNumberFormat="1" applyFont="1" applyFill="1" applyBorder="1">
      <alignment vertical="center"/>
    </xf>
    <xf numFmtId="178" fontId="41" fillId="5" borderId="3" xfId="24" applyNumberFormat="1" applyFont="1" applyFill="1" applyBorder="1">
      <alignment vertical="center"/>
    </xf>
    <xf numFmtId="179" fontId="41" fillId="5" borderId="14" xfId="24" applyNumberFormat="1" applyFont="1" applyFill="1" applyBorder="1">
      <alignment vertical="center"/>
    </xf>
    <xf numFmtId="0" fontId="41" fillId="2" borderId="58" xfId="24" applyFont="1" applyFill="1" applyBorder="1" applyAlignment="1">
      <alignment vertical="center" wrapText="1"/>
    </xf>
    <xf numFmtId="3" fontId="41" fillId="0" borderId="7" xfId="24" applyNumberFormat="1" applyFont="1" applyFill="1" applyBorder="1">
      <alignment vertical="center"/>
    </xf>
    <xf numFmtId="3" fontId="41" fillId="0" borderId="1" xfId="24" applyNumberFormat="1" applyFont="1" applyFill="1" applyBorder="1">
      <alignment vertical="center"/>
    </xf>
    <xf numFmtId="3" fontId="41" fillId="0" borderId="9" xfId="24" applyNumberFormat="1" applyFont="1" applyFill="1" applyBorder="1">
      <alignment vertical="center"/>
    </xf>
    <xf numFmtId="3" fontId="41" fillId="5" borderId="8" xfId="24" applyNumberFormat="1" applyFont="1" applyFill="1" applyBorder="1">
      <alignment vertical="center"/>
    </xf>
    <xf numFmtId="0" fontId="41" fillId="2" borderId="37" xfId="24" applyFont="1" applyFill="1" applyBorder="1" applyAlignment="1">
      <alignment vertical="center" wrapText="1"/>
    </xf>
    <xf numFmtId="0" fontId="41" fillId="0" borderId="61" xfId="24" applyFont="1" applyFill="1" applyBorder="1">
      <alignment vertical="center"/>
    </xf>
    <xf numFmtId="0" fontId="41" fillId="0" borderId="2" xfId="24" applyFont="1" applyFill="1" applyBorder="1">
      <alignment vertical="center"/>
    </xf>
    <xf numFmtId="0" fontId="41" fillId="0" borderId="32" xfId="24" applyFont="1" applyFill="1" applyBorder="1">
      <alignment vertical="center"/>
    </xf>
    <xf numFmtId="0" fontId="41" fillId="5" borderId="31" xfId="24" applyFont="1" applyFill="1" applyBorder="1">
      <alignment vertical="center"/>
    </xf>
    <xf numFmtId="0" fontId="41" fillId="2" borderId="39" xfId="24" applyFont="1" applyFill="1" applyBorder="1" applyAlignment="1">
      <alignment vertical="center" wrapText="1"/>
    </xf>
    <xf numFmtId="3" fontId="80" fillId="0" borderId="40" xfId="24" applyNumberFormat="1" applyFont="1" applyFill="1" applyBorder="1">
      <alignment vertical="center"/>
    </xf>
    <xf numFmtId="3" fontId="80" fillId="0" borderId="41" xfId="24" applyNumberFormat="1" applyFont="1" applyFill="1" applyBorder="1">
      <alignment vertical="center"/>
    </xf>
    <xf numFmtId="3" fontId="80" fillId="0" borderId="57" xfId="24" applyNumberFormat="1" applyFont="1" applyFill="1" applyBorder="1">
      <alignment vertical="center"/>
    </xf>
    <xf numFmtId="3" fontId="80" fillId="5" borderId="56" xfId="24" applyNumberFormat="1" applyFont="1" applyFill="1" applyBorder="1">
      <alignment vertical="center"/>
    </xf>
    <xf numFmtId="0" fontId="51" fillId="2" borderId="39" xfId="24" applyFont="1" applyFill="1" applyBorder="1" applyAlignment="1">
      <alignment horizontal="center" vertical="center" wrapText="1"/>
    </xf>
    <xf numFmtId="0" fontId="50" fillId="2" borderId="41" xfId="24" applyFont="1" applyFill="1" applyBorder="1" applyAlignment="1">
      <alignment horizontal="center" vertical="center"/>
    </xf>
    <xf numFmtId="0" fontId="50" fillId="2" borderId="36" xfId="24" applyFont="1" applyFill="1" applyBorder="1" applyAlignment="1">
      <alignment vertical="center" wrapText="1"/>
    </xf>
    <xf numFmtId="10" fontId="41" fillId="0" borderId="34" xfId="24" applyNumberFormat="1" applyFont="1" applyBorder="1">
      <alignment vertical="center"/>
    </xf>
    <xf numFmtId="10" fontId="41" fillId="0" borderId="50" xfId="24" applyNumberFormat="1" applyFont="1" applyBorder="1">
      <alignment vertical="center"/>
    </xf>
    <xf numFmtId="10" fontId="41" fillId="0" borderId="50" xfId="24" applyNumberFormat="1" applyFont="1" applyFill="1" applyBorder="1">
      <alignment vertical="center"/>
    </xf>
    <xf numFmtId="10" fontId="41" fillId="0" borderId="62" xfId="24" applyNumberFormat="1" applyFont="1" applyFill="1" applyBorder="1">
      <alignment vertical="center"/>
    </xf>
    <xf numFmtId="0" fontId="50" fillId="2" borderId="58" xfId="24" applyFont="1" applyFill="1" applyBorder="1" applyAlignment="1">
      <alignment vertical="center" wrapText="1"/>
    </xf>
    <xf numFmtId="10" fontId="55" fillId="0" borderId="8" xfId="25" applyNumberFormat="1" applyFont="1" applyBorder="1">
      <alignment vertical="center"/>
    </xf>
    <xf numFmtId="10" fontId="41" fillId="0" borderId="1" xfId="24" applyNumberFormat="1" applyFont="1" applyBorder="1">
      <alignment vertical="center"/>
    </xf>
    <xf numFmtId="10" fontId="41" fillId="0" borderId="1" xfId="24" applyNumberFormat="1" applyFont="1" applyFill="1" applyBorder="1">
      <alignment vertical="center"/>
    </xf>
    <xf numFmtId="10" fontId="41" fillId="0" borderId="9" xfId="24" applyNumberFormat="1" applyFont="1" applyFill="1" applyBorder="1">
      <alignment vertical="center"/>
    </xf>
    <xf numFmtId="10" fontId="41" fillId="0" borderId="8" xfId="24" applyNumberFormat="1" applyFont="1" applyBorder="1">
      <alignment vertical="center"/>
    </xf>
    <xf numFmtId="0" fontId="50" fillId="2" borderId="37" xfId="24" applyFont="1" applyFill="1" applyBorder="1" applyAlignment="1">
      <alignment vertical="center" wrapText="1"/>
    </xf>
    <xf numFmtId="10" fontId="41" fillId="0" borderId="31" xfId="24" applyNumberFormat="1" applyFont="1" applyBorder="1">
      <alignment vertical="center"/>
    </xf>
    <xf numFmtId="10" fontId="41" fillId="0" borderId="2" xfId="24" applyNumberFormat="1" applyFont="1" applyBorder="1">
      <alignment vertical="center"/>
    </xf>
    <xf numFmtId="10" fontId="41" fillId="0" borderId="2" xfId="24" applyNumberFormat="1" applyFont="1" applyFill="1" applyBorder="1">
      <alignment vertical="center"/>
    </xf>
    <xf numFmtId="10" fontId="41" fillId="0" borderId="32" xfId="24" applyNumberFormat="1" applyFont="1" applyFill="1" applyBorder="1">
      <alignment vertical="center"/>
    </xf>
    <xf numFmtId="0" fontId="50" fillId="2" borderId="39" xfId="24" applyFont="1" applyFill="1" applyBorder="1" applyAlignment="1">
      <alignment vertical="center" wrapText="1"/>
    </xf>
    <xf numFmtId="10" fontId="41" fillId="0" borderId="56" xfId="24" applyNumberFormat="1" applyFont="1" applyBorder="1">
      <alignment vertical="center"/>
    </xf>
    <xf numFmtId="10" fontId="41" fillId="0" borderId="41" xfId="24" applyNumberFormat="1" applyFont="1" applyBorder="1">
      <alignment vertical="center"/>
    </xf>
    <xf numFmtId="10" fontId="41" fillId="0" borderId="41" xfId="24" applyNumberFormat="1" applyFont="1" applyFill="1" applyBorder="1">
      <alignment vertical="center"/>
    </xf>
    <xf numFmtId="10" fontId="41" fillId="0" borderId="57" xfId="24" applyNumberFormat="1" applyFont="1" applyFill="1" applyBorder="1">
      <alignment vertical="center"/>
    </xf>
    <xf numFmtId="0" fontId="53" fillId="0" borderId="0" xfId="24" applyFont="1">
      <alignment vertical="center"/>
    </xf>
    <xf numFmtId="10" fontId="5" fillId="0" borderId="0" xfId="21" applyNumberFormat="1" applyFont="1">
      <alignment vertical="center"/>
    </xf>
    <xf numFmtId="0" fontId="49" fillId="2" borderId="39" xfId="24" applyFont="1" applyFill="1" applyBorder="1" applyAlignment="1">
      <alignment vertical="center" wrapText="1"/>
    </xf>
    <xf numFmtId="0" fontId="50" fillId="2" borderId="40" xfId="24" applyFont="1" applyFill="1" applyBorder="1" applyAlignment="1">
      <alignment horizontal="center" vertical="center"/>
    </xf>
    <xf numFmtId="0" fontId="50" fillId="2" borderId="42" xfId="24" applyFont="1" applyFill="1" applyBorder="1" applyAlignment="1">
      <alignment horizontal="center" vertical="center"/>
    </xf>
    <xf numFmtId="0" fontId="50" fillId="7" borderId="15" xfId="24" applyFont="1" applyFill="1" applyBorder="1" applyAlignment="1">
      <alignment horizontal="center" vertical="center"/>
    </xf>
    <xf numFmtId="0" fontId="51" fillId="2" borderId="36" xfId="24" applyFont="1" applyFill="1" applyBorder="1">
      <alignment vertical="center"/>
    </xf>
    <xf numFmtId="3" fontId="51" fillId="0" borderId="43" xfId="24" applyNumberFormat="1" applyFont="1" applyFill="1" applyBorder="1">
      <alignment vertical="center"/>
    </xf>
    <xf numFmtId="3" fontId="51" fillId="0" borderId="3" xfId="24" applyNumberFormat="1" applyFont="1" applyFill="1" applyBorder="1">
      <alignment vertical="center"/>
    </xf>
    <xf numFmtId="3" fontId="51" fillId="0" borderId="44" xfId="24" applyNumberFormat="1" applyFont="1" applyFill="1" applyBorder="1">
      <alignment vertical="center"/>
    </xf>
    <xf numFmtId="38" fontId="51" fillId="7" borderId="52" xfId="20" applyFont="1" applyFill="1" applyBorder="1">
      <alignment vertical="center"/>
    </xf>
    <xf numFmtId="178" fontId="51" fillId="7" borderId="51" xfId="21" applyNumberFormat="1" applyFont="1" applyFill="1" applyBorder="1">
      <alignment vertical="center"/>
    </xf>
    <xf numFmtId="0" fontId="50" fillId="2" borderId="45" xfId="24" applyFont="1" applyFill="1" applyBorder="1">
      <alignment vertical="center"/>
    </xf>
    <xf numFmtId="3" fontId="51" fillId="0" borderId="46" xfId="24" applyNumberFormat="1" applyFont="1" applyFill="1" applyBorder="1">
      <alignment vertical="center"/>
    </xf>
    <xf numFmtId="3" fontId="51" fillId="0" borderId="11" xfId="24" applyNumberFormat="1" applyFont="1" applyFill="1" applyBorder="1">
      <alignment vertical="center"/>
    </xf>
    <xf numFmtId="3" fontId="51" fillId="0" borderId="47" xfId="24" applyNumberFormat="1" applyFont="1" applyFill="1" applyBorder="1">
      <alignment vertical="center"/>
    </xf>
    <xf numFmtId="38" fontId="51" fillId="7" borderId="53" xfId="20" applyFont="1" applyFill="1" applyBorder="1">
      <alignment vertical="center"/>
    </xf>
    <xf numFmtId="178" fontId="51" fillId="7" borderId="71" xfId="21" applyNumberFormat="1" applyFont="1" applyFill="1" applyBorder="1">
      <alignment vertical="center"/>
    </xf>
    <xf numFmtId="0" fontId="50" fillId="2" borderId="48" xfId="24" applyFont="1" applyFill="1" applyBorder="1">
      <alignment vertical="center"/>
    </xf>
    <xf numFmtId="3" fontId="51" fillId="0" borderId="49" xfId="24" applyNumberFormat="1" applyFont="1" applyFill="1" applyBorder="1">
      <alignment vertical="center"/>
    </xf>
    <xf numFmtId="3" fontId="51" fillId="0" borderId="50" xfId="24" applyNumberFormat="1" applyFont="1" applyFill="1" applyBorder="1">
      <alignment vertical="center"/>
    </xf>
    <xf numFmtId="3" fontId="51" fillId="0" borderId="51" xfId="24" applyNumberFormat="1" applyFont="1" applyFill="1" applyBorder="1">
      <alignment vertical="center"/>
    </xf>
    <xf numFmtId="38" fontId="51" fillId="7" borderId="20" xfId="20" applyFont="1" applyFill="1" applyBorder="1">
      <alignment vertical="center"/>
    </xf>
    <xf numFmtId="9" fontId="5" fillId="0" borderId="0" xfId="21" applyFont="1">
      <alignment vertical="center"/>
    </xf>
    <xf numFmtId="0" fontId="51" fillId="0" borderId="49" xfId="24" applyFont="1" applyFill="1" applyBorder="1">
      <alignment vertical="center"/>
    </xf>
    <xf numFmtId="0" fontId="51" fillId="0" borderId="50" xfId="24" applyFont="1" applyFill="1" applyBorder="1">
      <alignment vertical="center"/>
    </xf>
    <xf numFmtId="0" fontId="51" fillId="0" borderId="51" xfId="24" applyFont="1" applyFill="1" applyBorder="1">
      <alignment vertical="center"/>
    </xf>
    <xf numFmtId="3" fontId="51" fillId="7" borderId="52" xfId="24" applyNumberFormat="1" applyFont="1" applyFill="1" applyBorder="1">
      <alignment vertical="center"/>
    </xf>
    <xf numFmtId="0" fontId="51" fillId="0" borderId="46" xfId="24" applyFont="1" applyFill="1" applyBorder="1">
      <alignment vertical="center"/>
    </xf>
    <xf numFmtId="0" fontId="51" fillId="0" borderId="11" xfId="24" applyFont="1" applyFill="1" applyBorder="1">
      <alignment vertical="center"/>
    </xf>
    <xf numFmtId="0" fontId="51" fillId="0" borderId="47" xfId="24" applyFont="1" applyFill="1" applyBorder="1">
      <alignment vertical="center"/>
    </xf>
    <xf numFmtId="0" fontId="51" fillId="7" borderId="24" xfId="24" applyFont="1" applyFill="1" applyBorder="1">
      <alignment vertical="center"/>
    </xf>
    <xf numFmtId="0" fontId="41" fillId="6" borderId="39" xfId="24" applyFont="1" applyFill="1" applyBorder="1" applyAlignment="1">
      <alignment horizontal="center" vertical="center"/>
    </xf>
    <xf numFmtId="0" fontId="41" fillId="0" borderId="40" xfId="24" applyFont="1" applyBorder="1" applyAlignment="1">
      <alignment horizontal="center" vertical="center"/>
    </xf>
    <xf numFmtId="0" fontId="41" fillId="0" borderId="57" xfId="24" applyFont="1" applyBorder="1" applyAlignment="1">
      <alignment horizontal="center" vertical="center"/>
    </xf>
    <xf numFmtId="0" fontId="50" fillId="6" borderId="39" xfId="24" applyFont="1" applyFill="1" applyBorder="1" applyAlignment="1">
      <alignment horizontal="center" vertical="center"/>
    </xf>
    <xf numFmtId="0" fontId="50" fillId="0" borderId="40" xfId="24" applyFont="1" applyBorder="1" applyAlignment="1">
      <alignment horizontal="center" vertical="center"/>
    </xf>
    <xf numFmtId="0" fontId="50" fillId="0" borderId="57" xfId="24" applyFont="1" applyBorder="1" applyAlignment="1">
      <alignment horizontal="center" vertical="center"/>
    </xf>
    <xf numFmtId="0" fontId="5" fillId="0" borderId="0" xfId="24" applyBorder="1">
      <alignment vertical="center"/>
    </xf>
    <xf numFmtId="0" fontId="41" fillId="2" borderId="36" xfId="24" applyFont="1" applyFill="1" applyBorder="1" applyAlignment="1">
      <alignment horizontal="left" vertical="center" wrapText="1"/>
    </xf>
    <xf numFmtId="9" fontId="41" fillId="0" borderId="34" xfId="24" applyNumberFormat="1" applyFont="1" applyBorder="1">
      <alignment vertical="center"/>
    </xf>
    <xf numFmtId="9" fontId="41" fillId="0" borderId="62" xfId="24" applyNumberFormat="1" applyFont="1" applyBorder="1">
      <alignment vertical="center"/>
    </xf>
    <xf numFmtId="0" fontId="50" fillId="6" borderId="36" xfId="24" applyFont="1" applyFill="1" applyBorder="1">
      <alignment vertical="center"/>
    </xf>
    <xf numFmtId="178" fontId="50" fillId="0" borderId="34" xfId="24" applyNumberFormat="1" applyFont="1" applyBorder="1">
      <alignment vertical="center"/>
    </xf>
    <xf numFmtId="178" fontId="50" fillId="0" borderId="62" xfId="24" applyNumberFormat="1" applyFont="1" applyBorder="1">
      <alignment vertical="center"/>
    </xf>
    <xf numFmtId="0" fontId="41" fillId="2" borderId="58" xfId="24" applyFont="1" applyFill="1" applyBorder="1" applyAlignment="1">
      <alignment horizontal="left" vertical="center" wrapText="1"/>
    </xf>
    <xf numFmtId="9" fontId="41" fillId="0" borderId="8" xfId="24" applyNumberFormat="1" applyFont="1" applyBorder="1">
      <alignment vertical="center"/>
    </xf>
    <xf numFmtId="9" fontId="41" fillId="0" borderId="9" xfId="24" applyNumberFormat="1" applyFont="1" applyBorder="1">
      <alignment vertical="center"/>
    </xf>
    <xf numFmtId="0" fontId="50" fillId="6" borderId="58" xfId="24" applyFont="1" applyFill="1" applyBorder="1">
      <alignment vertical="center"/>
    </xf>
    <xf numFmtId="178" fontId="50" fillId="0" borderId="8" xfId="24" applyNumberFormat="1" applyFont="1" applyBorder="1">
      <alignment vertical="center"/>
    </xf>
    <xf numFmtId="178" fontId="50" fillId="0" borderId="9" xfId="24" applyNumberFormat="1" applyFont="1" applyBorder="1">
      <alignment vertical="center"/>
    </xf>
    <xf numFmtId="0" fontId="49" fillId="0" borderId="0" xfId="24" applyFont="1" applyAlignment="1">
      <alignment vertical="center" wrapText="1"/>
    </xf>
    <xf numFmtId="0" fontId="41" fillId="0" borderId="0" xfId="24" applyFont="1">
      <alignment vertical="center"/>
    </xf>
    <xf numFmtId="0" fontId="41" fillId="2" borderId="45" xfId="24" applyFont="1" applyFill="1" applyBorder="1" applyAlignment="1">
      <alignment horizontal="left" vertical="center" wrapText="1"/>
    </xf>
    <xf numFmtId="9" fontId="41" fillId="0" borderId="10" xfId="24" applyNumberFormat="1" applyFont="1" applyBorder="1">
      <alignment vertical="center"/>
    </xf>
    <xf numFmtId="9" fontId="41" fillId="0" borderId="12" xfId="24" applyNumberFormat="1" applyFont="1" applyBorder="1">
      <alignment vertical="center"/>
    </xf>
    <xf numFmtId="0" fontId="50" fillId="6" borderId="45" xfId="24" applyFont="1" applyFill="1" applyBorder="1">
      <alignment vertical="center"/>
    </xf>
    <xf numFmtId="178" fontId="50" fillId="0" borderId="10" xfId="24" applyNumberFormat="1" applyFont="1" applyBorder="1">
      <alignment vertical="center"/>
    </xf>
    <xf numFmtId="178" fontId="50" fillId="0" borderId="12" xfId="24" applyNumberFormat="1" applyFont="1" applyBorder="1">
      <alignment vertical="center"/>
    </xf>
    <xf numFmtId="179" fontId="51" fillId="7" borderId="27" xfId="24" applyNumberFormat="1" applyFont="1" applyFill="1" applyBorder="1" applyAlignment="1">
      <alignment horizontal="right" vertical="center"/>
    </xf>
    <xf numFmtId="9" fontId="5" fillId="0" borderId="0" xfId="24" applyNumberFormat="1">
      <alignment vertical="center"/>
    </xf>
    <xf numFmtId="179" fontId="51" fillId="7" borderId="62" xfId="24" applyNumberFormat="1" applyFont="1" applyFill="1" applyBorder="1" applyAlignment="1">
      <alignment horizontal="right" vertical="center"/>
    </xf>
    <xf numFmtId="179" fontId="51" fillId="7" borderId="14" xfId="24" applyNumberFormat="1" applyFont="1" applyFill="1" applyBorder="1" applyAlignment="1">
      <alignment horizontal="right" vertical="center"/>
    </xf>
    <xf numFmtId="179" fontId="51" fillId="7" borderId="22" xfId="24" applyNumberFormat="1" applyFont="1" applyFill="1" applyBorder="1" applyAlignment="1">
      <alignment horizontal="right" vertical="center"/>
    </xf>
    <xf numFmtId="0" fontId="96" fillId="0" borderId="0" xfId="24" applyFont="1">
      <alignment vertical="center"/>
    </xf>
    <xf numFmtId="177" fontId="86" fillId="4" borderId="2" xfId="23" applyNumberFormat="1" applyFont="1" applyFill="1" applyBorder="1" applyAlignment="1">
      <alignment horizontal="center" vertical="center" wrapText="1"/>
    </xf>
    <xf numFmtId="177" fontId="86" fillId="2" borderId="2" xfId="23" applyNumberFormat="1" applyFont="1" applyFill="1" applyBorder="1" applyAlignment="1">
      <alignment horizontal="center" vertical="center" wrapText="1"/>
    </xf>
    <xf numFmtId="0" fontId="51" fillId="0" borderId="1" xfId="24" applyFont="1" applyBorder="1">
      <alignment vertical="center"/>
    </xf>
    <xf numFmtId="177" fontId="87" fillId="9" borderId="1" xfId="23" applyNumberFormat="1" applyFont="1" applyFill="1" applyBorder="1" applyAlignment="1">
      <alignment horizontal="right" vertical="center"/>
    </xf>
    <xf numFmtId="177" fontId="51" fillId="0" borderId="1" xfId="24" applyNumberFormat="1" applyFont="1" applyBorder="1">
      <alignment vertical="center"/>
    </xf>
    <xf numFmtId="0" fontId="50" fillId="0" borderId="1" xfId="24" applyFont="1" applyBorder="1">
      <alignment vertical="center"/>
    </xf>
    <xf numFmtId="0" fontId="5" fillId="0" borderId="0" xfId="26">
      <alignment vertical="center"/>
    </xf>
    <xf numFmtId="0" fontId="40" fillId="0" borderId="0" xfId="26" applyFont="1">
      <alignment vertical="center"/>
    </xf>
    <xf numFmtId="10" fontId="5" fillId="0" borderId="0" xfId="26" applyNumberFormat="1">
      <alignment vertical="center"/>
    </xf>
    <xf numFmtId="38" fontId="0" fillId="0" borderId="0" xfId="27" applyFont="1">
      <alignment vertical="center"/>
    </xf>
    <xf numFmtId="0" fontId="66" fillId="0" borderId="0" xfId="26" applyFont="1">
      <alignment vertical="center"/>
    </xf>
    <xf numFmtId="0" fontId="38" fillId="0" borderId="0" xfId="26" applyFont="1">
      <alignment vertical="center"/>
    </xf>
    <xf numFmtId="3" fontId="5" fillId="0" borderId="0" xfId="26" applyNumberFormat="1">
      <alignment vertical="center"/>
    </xf>
    <xf numFmtId="0" fontId="40" fillId="2" borderId="1" xfId="26" applyFont="1" applyFill="1" applyBorder="1" applyAlignment="1">
      <alignment horizontal="center" vertical="center" wrapText="1"/>
    </xf>
    <xf numFmtId="0" fontId="41" fillId="2" borderId="1" xfId="26" applyFont="1" applyFill="1" applyBorder="1" applyAlignment="1">
      <alignment horizontal="center" vertical="center"/>
    </xf>
    <xf numFmtId="0" fontId="67" fillId="2" borderId="1" xfId="26" applyFont="1" applyFill="1" applyBorder="1" applyAlignment="1">
      <alignment horizontal="center" vertical="center"/>
    </xf>
    <xf numFmtId="38" fontId="5" fillId="0" borderId="0" xfId="20" applyFont="1">
      <alignment vertical="center"/>
    </xf>
    <xf numFmtId="38" fontId="5" fillId="0" borderId="0" xfId="26" applyNumberFormat="1">
      <alignment vertical="center"/>
    </xf>
    <xf numFmtId="0" fontId="40" fillId="2" borderId="1" xfId="26" applyFont="1" applyFill="1" applyBorder="1" applyAlignment="1">
      <alignment vertical="center" wrapText="1"/>
    </xf>
    <xf numFmtId="38" fontId="0" fillId="0" borderId="1" xfId="27" applyFont="1" applyFill="1" applyBorder="1">
      <alignment vertical="center"/>
    </xf>
    <xf numFmtId="3" fontId="5" fillId="0" borderId="0" xfId="26" applyNumberFormat="1" applyFill="1">
      <alignment vertical="center"/>
    </xf>
    <xf numFmtId="38" fontId="5" fillId="2" borderId="1" xfId="26" applyNumberFormat="1" applyFill="1" applyBorder="1">
      <alignment vertical="center"/>
    </xf>
    <xf numFmtId="0" fontId="41" fillId="2" borderId="1" xfId="26" applyFont="1" applyFill="1" applyBorder="1" applyAlignment="1">
      <alignment vertical="center" wrapText="1"/>
    </xf>
    <xf numFmtId="38" fontId="0" fillId="2" borderId="1" xfId="27" applyFont="1" applyFill="1" applyBorder="1">
      <alignment vertical="center"/>
    </xf>
    <xf numFmtId="0" fontId="5" fillId="2" borderId="1" xfId="26" applyFill="1" applyBorder="1" applyAlignment="1">
      <alignment vertical="center" wrapText="1"/>
    </xf>
    <xf numFmtId="0" fontId="5" fillId="2" borderId="1" xfId="26" applyFill="1" applyBorder="1">
      <alignment vertical="center"/>
    </xf>
    <xf numFmtId="0" fontId="5" fillId="2" borderId="1" xfId="26" applyFont="1" applyFill="1" applyBorder="1">
      <alignment vertical="center"/>
    </xf>
    <xf numFmtId="38" fontId="0" fillId="0" borderId="1" xfId="27" applyFont="1" applyBorder="1">
      <alignment vertical="center"/>
    </xf>
    <xf numFmtId="38" fontId="5" fillId="0" borderId="1" xfId="26" applyNumberFormat="1" applyBorder="1">
      <alignment vertical="center"/>
    </xf>
    <xf numFmtId="0" fontId="59" fillId="0" borderId="0" xfId="19" applyFont="1" applyAlignment="1">
      <alignment horizontal="center" vertical="center"/>
    </xf>
    <xf numFmtId="0" fontId="59" fillId="0" borderId="0" xfId="19" applyFont="1" applyAlignment="1">
      <alignment vertical="center" wrapText="1"/>
    </xf>
    <xf numFmtId="38" fontId="59" fillId="0" borderId="0" xfId="20" applyFont="1" applyAlignment="1">
      <alignment vertical="center"/>
    </xf>
    <xf numFmtId="179" fontId="59" fillId="0" borderId="0" xfId="21" applyNumberFormat="1" applyFont="1" applyAlignment="1">
      <alignment vertical="center"/>
    </xf>
    <xf numFmtId="0" fontId="60" fillId="0" borderId="0" xfId="19" applyFont="1" applyAlignment="1">
      <alignment vertical="center" wrapText="1"/>
    </xf>
    <xf numFmtId="179" fontId="60" fillId="0" borderId="0" xfId="19" applyNumberFormat="1" applyFont="1" applyAlignment="1">
      <alignment horizontal="right" vertical="center"/>
    </xf>
    <xf numFmtId="38" fontId="60" fillId="0" borderId="0" xfId="20" applyFont="1" applyAlignment="1">
      <alignment vertical="center" wrapText="1"/>
    </xf>
    <xf numFmtId="0" fontId="40" fillId="10" borderId="1" xfId="23" applyFont="1" applyFill="1" applyBorder="1">
      <alignment vertical="center"/>
    </xf>
    <xf numFmtId="0" fontId="5" fillId="10" borderId="1" xfId="23" applyFill="1" applyBorder="1" applyAlignment="1">
      <alignment horizontal="center" vertical="center"/>
    </xf>
    <xf numFmtId="0" fontId="43" fillId="10" borderId="1" xfId="23" applyFont="1" applyFill="1" applyBorder="1" applyAlignment="1">
      <alignment horizontal="center" vertical="center"/>
    </xf>
    <xf numFmtId="38" fontId="59" fillId="2" borderId="1" xfId="20" applyFont="1" applyFill="1" applyBorder="1" applyAlignment="1">
      <alignment horizontal="center" vertical="center"/>
    </xf>
    <xf numFmtId="179" fontId="60" fillId="2" borderId="1" xfId="19" applyNumberFormat="1" applyFont="1" applyFill="1" applyBorder="1" applyAlignment="1">
      <alignment horizontal="center" vertical="center"/>
    </xf>
    <xf numFmtId="0" fontId="41" fillId="10" borderId="1" xfId="23" applyFont="1" applyFill="1" applyBorder="1" applyAlignment="1">
      <alignment vertical="center" wrapText="1"/>
    </xf>
    <xf numFmtId="3" fontId="49" fillId="0" borderId="1" xfId="23" applyNumberFormat="1" applyFont="1" applyBorder="1">
      <alignment vertical="center"/>
    </xf>
    <xf numFmtId="180" fontId="37" fillId="0" borderId="1" xfId="20" applyNumberFormat="1" applyFont="1" applyBorder="1" applyAlignment="1">
      <alignment vertical="center"/>
    </xf>
    <xf numFmtId="181" fontId="37" fillId="0" borderId="1" xfId="19" applyNumberFormat="1" applyFont="1" applyBorder="1" applyAlignment="1">
      <alignment horizontal="right" vertical="center"/>
    </xf>
    <xf numFmtId="38" fontId="41" fillId="10" borderId="1" xfId="28" applyFont="1" applyFill="1" applyBorder="1" applyAlignment="1">
      <alignment vertical="center" wrapText="1"/>
    </xf>
    <xf numFmtId="38" fontId="49" fillId="0" borderId="1" xfId="28" applyFont="1" applyBorder="1">
      <alignment vertical="center"/>
    </xf>
    <xf numFmtId="0" fontId="40" fillId="10" borderId="1" xfId="23" applyFont="1" applyFill="1" applyBorder="1" applyAlignment="1">
      <alignment horizontal="center" vertical="center"/>
    </xf>
    <xf numFmtId="10" fontId="41" fillId="0" borderId="14" xfId="7" applyNumberFormat="1" applyFont="1" applyBorder="1">
      <alignment vertical="center"/>
    </xf>
    <xf numFmtId="10" fontId="41" fillId="0" borderId="9" xfId="7" applyNumberFormat="1" applyFont="1" applyBorder="1">
      <alignment vertical="center"/>
    </xf>
    <xf numFmtId="10" fontId="41" fillId="0" borderId="32" xfId="7" applyNumberFormat="1" applyFont="1" applyBorder="1">
      <alignment vertical="center"/>
    </xf>
    <xf numFmtId="0" fontId="56" fillId="7" borderId="42" xfId="24" applyFont="1" applyFill="1" applyBorder="1" applyAlignment="1">
      <alignment horizontal="center" vertical="center"/>
    </xf>
    <xf numFmtId="0" fontId="56" fillId="7" borderId="57" xfId="24" applyFont="1" applyFill="1" applyBorder="1" applyAlignment="1">
      <alignment horizontal="center" vertical="center"/>
    </xf>
    <xf numFmtId="0" fontId="41" fillId="10" borderId="1" xfId="23" applyFont="1" applyFill="1" applyBorder="1" applyAlignment="1">
      <alignment horizontal="left" vertical="center" wrapText="1"/>
    </xf>
    <xf numFmtId="38" fontId="41" fillId="10" borderId="1" xfId="28" applyFont="1" applyFill="1" applyBorder="1" applyAlignment="1">
      <alignment horizontal="left" vertical="center" wrapText="1"/>
    </xf>
    <xf numFmtId="38" fontId="50" fillId="10" borderId="1" xfId="28" applyFont="1" applyFill="1" applyBorder="1" applyAlignment="1">
      <alignment horizontal="left" vertical="center" wrapText="1"/>
    </xf>
    <xf numFmtId="38" fontId="59" fillId="2" borderId="47" xfId="2" applyFont="1" applyFill="1" applyBorder="1" applyAlignment="1">
      <alignment horizontal="center" vertical="center" wrapText="1"/>
    </xf>
    <xf numFmtId="38" fontId="5" fillId="0" borderId="0" xfId="2" applyFont="1">
      <alignment vertical="center"/>
    </xf>
    <xf numFmtId="178" fontId="41" fillId="5" borderId="11" xfId="24" applyNumberFormat="1" applyFont="1" applyFill="1" applyBorder="1">
      <alignment vertical="center"/>
    </xf>
    <xf numFmtId="0" fontId="4" fillId="0" borderId="0" xfId="7" applyFont="1">
      <alignment vertical="center"/>
    </xf>
    <xf numFmtId="0" fontId="15" fillId="0" borderId="0" xfId="7" applyAlignment="1">
      <alignment horizontal="right" vertical="center"/>
    </xf>
    <xf numFmtId="0" fontId="4" fillId="0" borderId="0" xfId="7" applyFont="1" applyAlignment="1">
      <alignment horizontal="right" vertical="center"/>
    </xf>
    <xf numFmtId="0" fontId="97" fillId="0" borderId="0" xfId="26" applyFont="1" applyAlignment="1">
      <alignment horizontal="right" vertical="center"/>
    </xf>
    <xf numFmtId="0" fontId="65" fillId="0" borderId="0" xfId="26" applyFont="1" applyAlignment="1">
      <alignment horizontal="right" vertical="center"/>
    </xf>
    <xf numFmtId="179" fontId="41" fillId="5" borderId="32" xfId="7" applyNumberFormat="1" applyFont="1" applyFill="1" applyBorder="1" applyAlignment="1">
      <alignment horizontal="center" vertical="center"/>
    </xf>
    <xf numFmtId="179" fontId="41" fillId="5" borderId="9" xfId="7" applyNumberFormat="1" applyFont="1" applyFill="1" applyBorder="1">
      <alignment vertical="center"/>
    </xf>
    <xf numFmtId="179" fontId="41" fillId="5" borderId="32" xfId="7" applyNumberFormat="1" applyFont="1" applyFill="1" applyBorder="1" applyAlignment="1">
      <alignment horizontal="right" vertical="center"/>
    </xf>
    <xf numFmtId="179" fontId="41" fillId="5" borderId="57" xfId="7" applyNumberFormat="1" applyFont="1" applyFill="1" applyBorder="1">
      <alignment vertical="center"/>
    </xf>
    <xf numFmtId="179" fontId="41" fillId="5" borderId="14" xfId="7" applyNumberFormat="1" applyFont="1" applyFill="1" applyBorder="1">
      <alignment vertical="center"/>
    </xf>
    <xf numFmtId="0" fontId="98" fillId="2" borderId="48" xfId="0" applyFont="1" applyFill="1" applyBorder="1" applyAlignment="1">
      <alignment horizontal="center" vertical="center"/>
    </xf>
    <xf numFmtId="0" fontId="98" fillId="2" borderId="58" xfId="0" applyFont="1" applyFill="1" applyBorder="1" applyAlignment="1">
      <alignment horizontal="center" vertical="center"/>
    </xf>
    <xf numFmtId="0" fontId="98" fillId="2" borderId="45" xfId="0" applyFont="1" applyFill="1" applyBorder="1" applyAlignment="1">
      <alignment horizontal="center" vertical="center"/>
    </xf>
    <xf numFmtId="0" fontId="59" fillId="0" borderId="0" xfId="0" applyFont="1" applyAlignment="1">
      <alignment vertical="center"/>
    </xf>
    <xf numFmtId="0" fontId="59" fillId="0" borderId="0" xfId="0" applyFont="1" applyFill="1" applyAlignment="1">
      <alignment vertical="center"/>
    </xf>
    <xf numFmtId="0" fontId="59" fillId="0" borderId="10" xfId="0" applyFont="1" applyBorder="1" applyAlignment="1">
      <alignment vertical="center" wrapText="1"/>
    </xf>
    <xf numFmtId="0" fontId="89" fillId="0" borderId="10" xfId="0" applyFont="1" applyBorder="1" applyAlignment="1">
      <alignment vertical="center" wrapText="1"/>
    </xf>
    <xf numFmtId="0" fontId="63" fillId="0" borderId="7" xfId="0" applyFont="1" applyBorder="1" applyAlignment="1">
      <alignment vertical="center" wrapText="1"/>
    </xf>
    <xf numFmtId="0" fontId="63" fillId="0" borderId="46" xfId="0" applyFont="1" applyBorder="1" applyAlignment="1">
      <alignment vertical="center" wrapText="1"/>
    </xf>
    <xf numFmtId="0" fontId="63" fillId="0" borderId="8" xfId="0" applyFont="1" applyBorder="1" applyAlignment="1">
      <alignment vertical="center" wrapText="1"/>
    </xf>
    <xf numFmtId="180" fontId="59" fillId="0" borderId="0" xfId="6" applyNumberFormat="1" applyFont="1" applyAlignment="1">
      <alignment vertical="center"/>
    </xf>
    <xf numFmtId="180" fontId="30" fillId="0" borderId="0" xfId="0" applyNumberFormat="1" applyFont="1" applyFill="1" applyBorder="1" applyAlignment="1" applyProtection="1">
      <alignment horizontal="left" vertical="center"/>
    </xf>
    <xf numFmtId="180" fontId="59" fillId="2" borderId="12" xfId="6" applyNumberFormat="1" applyFont="1" applyFill="1" applyBorder="1" applyAlignment="1">
      <alignment horizontal="center" vertical="center"/>
    </xf>
    <xf numFmtId="180" fontId="59" fillId="2" borderId="32" xfId="6" applyNumberFormat="1" applyFont="1" applyFill="1" applyBorder="1" applyAlignment="1">
      <alignment horizontal="center" vertical="center"/>
    </xf>
    <xf numFmtId="180" fontId="59" fillId="0" borderId="9" xfId="6" applyNumberFormat="1" applyFont="1" applyBorder="1" applyAlignment="1">
      <alignment vertical="center"/>
    </xf>
    <xf numFmtId="180" fontId="60" fillId="0" borderId="0" xfId="0" applyNumberFormat="1" applyFont="1" applyAlignment="1">
      <alignment horizontal="right" vertical="center"/>
    </xf>
    <xf numFmtId="180" fontId="60" fillId="2" borderId="47" xfId="0" applyNumberFormat="1" applyFont="1" applyFill="1" applyBorder="1" applyAlignment="1" applyProtection="1">
      <alignment horizontal="center" vertical="center"/>
    </xf>
    <xf numFmtId="180" fontId="60" fillId="2" borderId="64" xfId="0" applyNumberFormat="1" applyFont="1" applyFill="1" applyBorder="1" applyAlignment="1" applyProtection="1">
      <alignment horizontal="center" vertical="center"/>
    </xf>
    <xf numFmtId="180" fontId="60" fillId="2" borderId="12" xfId="0" applyNumberFormat="1" applyFont="1" applyFill="1" applyBorder="1" applyAlignment="1" applyProtection="1">
      <alignment horizontal="center" vertical="center"/>
    </xf>
    <xf numFmtId="180" fontId="60" fillId="2" borderId="32" xfId="0" applyNumberFormat="1" applyFont="1" applyFill="1" applyBorder="1" applyAlignment="1" applyProtection="1">
      <alignment horizontal="center" vertical="center"/>
    </xf>
    <xf numFmtId="180" fontId="97" fillId="0" borderId="0" xfId="26" applyNumberFormat="1" applyFont="1" applyAlignment="1">
      <alignment horizontal="right" vertical="center"/>
    </xf>
    <xf numFmtId="180" fontId="59" fillId="0" borderId="0" xfId="0" applyNumberFormat="1" applyFont="1" applyAlignment="1">
      <alignment horizontal="center" vertical="center"/>
    </xf>
    <xf numFmtId="38" fontId="100" fillId="0" borderId="50" xfId="2" applyFont="1" applyBorder="1" applyAlignment="1">
      <alignment vertical="center"/>
    </xf>
    <xf numFmtId="38" fontId="70" fillId="0" borderId="1" xfId="2" applyFont="1" applyBorder="1" applyAlignment="1">
      <alignment vertical="center"/>
    </xf>
    <xf numFmtId="38" fontId="70" fillId="0" borderId="11" xfId="2" applyFont="1" applyBorder="1" applyAlignment="1">
      <alignment vertical="center"/>
    </xf>
    <xf numFmtId="38" fontId="70" fillId="0" borderId="50" xfId="2" applyFont="1" applyBorder="1" applyAlignment="1">
      <alignment vertical="center"/>
    </xf>
    <xf numFmtId="38" fontId="70" fillId="0" borderId="1" xfId="2" applyFont="1" applyFill="1" applyBorder="1" applyAlignment="1">
      <alignment vertical="center"/>
    </xf>
    <xf numFmtId="38" fontId="70" fillId="0" borderId="11" xfId="2" applyFont="1" applyFill="1" applyBorder="1" applyAlignment="1">
      <alignment vertical="center"/>
    </xf>
    <xf numFmtId="38" fontId="85" fillId="0" borderId="1" xfId="2" applyFont="1" applyFill="1" applyBorder="1" applyAlignment="1" applyProtection="1">
      <alignment vertical="center" wrapText="1"/>
    </xf>
    <xf numFmtId="38" fontId="85" fillId="0" borderId="11" xfId="2" applyFont="1" applyFill="1" applyBorder="1" applyAlignment="1" applyProtection="1">
      <alignment vertical="center" wrapText="1"/>
    </xf>
    <xf numFmtId="38" fontId="55" fillId="0" borderId="1" xfId="2" applyFont="1" applyFill="1" applyBorder="1" applyAlignment="1" applyProtection="1">
      <alignment vertical="center" wrapText="1"/>
    </xf>
    <xf numFmtId="38" fontId="76" fillId="0" borderId="1" xfId="2" applyFont="1" applyFill="1" applyBorder="1" applyAlignment="1" applyProtection="1">
      <alignment vertical="center" wrapText="1"/>
    </xf>
    <xf numFmtId="38" fontId="76" fillId="0" borderId="1" xfId="2" applyFont="1" applyFill="1" applyBorder="1" applyAlignment="1">
      <alignment vertical="center"/>
    </xf>
    <xf numFmtId="38" fontId="100" fillId="0" borderId="1" xfId="2" applyFont="1" applyFill="1" applyBorder="1" applyAlignment="1">
      <alignment vertical="center"/>
    </xf>
    <xf numFmtId="38" fontId="60" fillId="0" borderId="3" xfId="2" applyFont="1" applyFill="1" applyBorder="1" applyAlignment="1">
      <alignment vertical="center"/>
    </xf>
    <xf numFmtId="38" fontId="60" fillId="0" borderId="1" xfId="2" applyFont="1" applyFill="1" applyBorder="1" applyAlignment="1">
      <alignment vertical="center"/>
    </xf>
    <xf numFmtId="38" fontId="55" fillId="0" borderId="1" xfId="2" applyFont="1" applyFill="1" applyBorder="1" applyAlignment="1">
      <alignment vertical="center"/>
    </xf>
    <xf numFmtId="180" fontId="70" fillId="0" borderId="14" xfId="6" applyNumberFormat="1" applyFont="1" applyFill="1" applyBorder="1" applyAlignment="1">
      <alignment vertical="center"/>
    </xf>
    <xf numFmtId="180" fontId="70" fillId="0" borderId="9" xfId="6" applyNumberFormat="1" applyFont="1" applyFill="1" applyBorder="1" applyAlignment="1">
      <alignment vertical="center"/>
    </xf>
    <xf numFmtId="180" fontId="70" fillId="0" borderId="12" xfId="6" applyNumberFormat="1" applyFont="1" applyFill="1" applyBorder="1" applyAlignment="1">
      <alignment vertical="center"/>
    </xf>
    <xf numFmtId="180" fontId="55" fillId="0" borderId="5" xfId="0" applyNumberFormat="1" applyFont="1" applyFill="1" applyBorder="1" applyAlignment="1" applyProtection="1">
      <alignment horizontal="right" vertical="center" wrapText="1"/>
    </xf>
    <xf numFmtId="180" fontId="101" fillId="0" borderId="44" xfId="0" applyNumberFormat="1" applyFont="1" applyFill="1" applyBorder="1" applyAlignment="1" applyProtection="1">
      <alignment horizontal="right" vertical="center" wrapText="1"/>
    </xf>
    <xf numFmtId="180" fontId="101" fillId="0" borderId="5" xfId="0" applyNumberFormat="1" applyFont="1" applyFill="1" applyBorder="1" applyAlignment="1" applyProtection="1">
      <alignment horizontal="right" vertical="center" wrapText="1"/>
    </xf>
    <xf numFmtId="180" fontId="85" fillId="0" borderId="5" xfId="0" applyNumberFormat="1" applyFont="1" applyFill="1" applyBorder="1" applyAlignment="1" applyProtection="1">
      <alignment horizontal="right" vertical="center" wrapText="1"/>
    </xf>
    <xf numFmtId="180" fontId="101" fillId="0" borderId="47" xfId="0" applyNumberFormat="1" applyFont="1" applyFill="1" applyBorder="1" applyAlignment="1" applyProtection="1">
      <alignment horizontal="right" vertical="center" wrapText="1"/>
    </xf>
    <xf numFmtId="180" fontId="101" fillId="0" borderId="14" xfId="0" applyNumberFormat="1" applyFont="1" applyFill="1" applyBorder="1" applyAlignment="1" applyProtection="1">
      <alignment horizontal="right" vertical="center" wrapText="1"/>
    </xf>
    <xf numFmtId="180" fontId="101" fillId="0" borderId="9" xfId="0" applyNumberFormat="1" applyFont="1" applyFill="1" applyBorder="1" applyAlignment="1" applyProtection="1">
      <alignment horizontal="right" vertical="center" wrapText="1"/>
    </xf>
    <xf numFmtId="180" fontId="85" fillId="0" borderId="9" xfId="0" applyNumberFormat="1" applyFont="1" applyFill="1" applyBorder="1" applyAlignment="1" applyProtection="1">
      <alignment horizontal="right" vertical="center" wrapText="1"/>
    </xf>
    <xf numFmtId="180" fontId="101" fillId="0" borderId="12" xfId="0" applyNumberFormat="1" applyFont="1" applyFill="1" applyBorder="1" applyAlignment="1" applyProtection="1">
      <alignment horizontal="right" vertical="center" wrapText="1"/>
    </xf>
    <xf numFmtId="180" fontId="85" fillId="0" borderId="12" xfId="0" applyNumberFormat="1" applyFont="1" applyFill="1" applyBorder="1" applyAlignment="1" applyProtection="1">
      <alignment horizontal="right" vertical="center" wrapText="1"/>
    </xf>
    <xf numFmtId="180" fontId="70" fillId="0" borderId="62" xfId="6" applyNumberFormat="1" applyFont="1" applyBorder="1" applyAlignment="1">
      <alignment vertical="center"/>
    </xf>
    <xf numFmtId="180" fontId="70" fillId="0" borderId="9" xfId="6" applyNumberFormat="1" applyFont="1" applyBorder="1" applyAlignment="1">
      <alignment vertical="center"/>
    </xf>
    <xf numFmtId="180" fontId="70" fillId="0" borderId="12" xfId="6" applyNumberFormat="1" applyFont="1" applyBorder="1" applyAlignment="1">
      <alignment vertical="center"/>
    </xf>
    <xf numFmtId="180" fontId="85" fillId="0" borderId="51" xfId="0" applyNumberFormat="1" applyFont="1" applyBorder="1" applyAlignment="1">
      <alignment horizontal="right" vertical="center"/>
    </xf>
    <xf numFmtId="180" fontId="85" fillId="0" borderId="5" xfId="0" applyNumberFormat="1" applyFont="1" applyBorder="1" applyAlignment="1">
      <alignment horizontal="right" vertical="center"/>
    </xf>
    <xf numFmtId="180" fontId="85" fillId="0" borderId="47" xfId="0" applyNumberFormat="1" applyFont="1" applyBorder="1" applyAlignment="1">
      <alignment horizontal="right" vertical="center"/>
    </xf>
    <xf numFmtId="180" fontId="85" fillId="0" borderId="62" xfId="0" applyNumberFormat="1" applyFont="1" applyBorder="1" applyAlignment="1">
      <alignment horizontal="right" vertical="center"/>
    </xf>
    <xf numFmtId="180" fontId="85" fillId="0" borderId="9" xfId="0" applyNumberFormat="1" applyFont="1" applyBorder="1" applyAlignment="1">
      <alignment horizontal="right" vertical="center"/>
    </xf>
    <xf numFmtId="180" fontId="85" fillId="0" borderId="12" xfId="0" applyNumberFormat="1" applyFont="1" applyBorder="1" applyAlignment="1">
      <alignment horizontal="right" vertical="center"/>
    </xf>
    <xf numFmtId="0" fontId="89" fillId="0" borderId="8" xfId="0" applyFont="1" applyBorder="1" applyAlignment="1">
      <alignment vertical="center" wrapText="1"/>
    </xf>
    <xf numFmtId="0" fontId="88" fillId="0" borderId="8" xfId="0" applyFont="1" applyBorder="1" applyAlignment="1">
      <alignment vertical="center" wrapText="1"/>
    </xf>
    <xf numFmtId="38" fontId="100" fillId="0" borderId="1" xfId="2" applyFont="1" applyBorder="1" applyAlignment="1">
      <alignment vertical="center"/>
    </xf>
    <xf numFmtId="180" fontId="70" fillId="0" borderId="0" xfId="6" applyNumberFormat="1" applyFont="1" applyAlignment="1">
      <alignment vertical="center"/>
    </xf>
    <xf numFmtId="180" fontId="94" fillId="0" borderId="0" xfId="0" applyNumberFormat="1" applyFont="1" applyFill="1" applyBorder="1" applyAlignment="1" applyProtection="1">
      <alignment horizontal="left" vertical="center"/>
    </xf>
    <xf numFmtId="180" fontId="70" fillId="2" borderId="12" xfId="6" applyNumberFormat="1" applyFont="1" applyFill="1" applyBorder="1" applyAlignment="1">
      <alignment horizontal="center" vertical="center"/>
    </xf>
    <xf numFmtId="180" fontId="70" fillId="2" borderId="32" xfId="6" applyNumberFormat="1" applyFont="1" applyFill="1" applyBorder="1" applyAlignment="1">
      <alignment horizontal="center" vertical="center"/>
    </xf>
    <xf numFmtId="180" fontId="85" fillId="0" borderId="0" xfId="0" applyNumberFormat="1" applyFont="1" applyAlignment="1">
      <alignment horizontal="right" vertical="center"/>
    </xf>
    <xf numFmtId="180" fontId="85" fillId="2" borderId="47" xfId="0" applyNumberFormat="1" applyFont="1" applyFill="1" applyBorder="1" applyAlignment="1" applyProtection="1">
      <alignment horizontal="center" vertical="center"/>
    </xf>
    <xf numFmtId="180" fontId="85" fillId="0" borderId="44" xfId="0" applyNumberFormat="1" applyFont="1" applyFill="1" applyBorder="1" applyAlignment="1" applyProtection="1">
      <alignment horizontal="right" vertical="center" wrapText="1"/>
    </xf>
    <xf numFmtId="180" fontId="85" fillId="0" borderId="47" xfId="0" applyNumberFormat="1" applyFont="1" applyFill="1" applyBorder="1" applyAlignment="1" applyProtection="1">
      <alignment horizontal="right" vertical="center" wrapText="1"/>
    </xf>
    <xf numFmtId="180" fontId="85" fillId="2" borderId="64" xfId="0" applyNumberFormat="1" applyFont="1" applyFill="1" applyBorder="1" applyAlignment="1" applyProtection="1">
      <alignment horizontal="center" vertical="center"/>
    </xf>
    <xf numFmtId="180" fontId="85" fillId="2" borderId="12" xfId="0" applyNumberFormat="1" applyFont="1" applyFill="1" applyBorder="1" applyAlignment="1" applyProtection="1">
      <alignment horizontal="center" vertical="center"/>
    </xf>
    <xf numFmtId="180" fontId="85" fillId="0" borderId="14" xfId="0" applyNumberFormat="1" applyFont="1" applyFill="1" applyBorder="1" applyAlignment="1" applyProtection="1">
      <alignment horizontal="right" vertical="center" wrapText="1"/>
    </xf>
    <xf numFmtId="180" fontId="85" fillId="2" borderId="32" xfId="0" applyNumberFormat="1" applyFont="1" applyFill="1" applyBorder="1" applyAlignment="1" applyProtection="1">
      <alignment horizontal="center" vertical="center"/>
    </xf>
    <xf numFmtId="180" fontId="85" fillId="0" borderId="0" xfId="26" applyNumberFormat="1" applyFont="1" applyAlignment="1">
      <alignment horizontal="right" vertical="center"/>
    </xf>
    <xf numFmtId="180" fontId="70" fillId="0" borderId="0" xfId="0" applyNumberFormat="1" applyFont="1" applyAlignment="1">
      <alignment horizontal="center" vertical="center"/>
    </xf>
    <xf numFmtId="38" fontId="70" fillId="0" borderId="0" xfId="2" applyFont="1" applyAlignment="1">
      <alignment vertical="center"/>
    </xf>
    <xf numFmtId="38" fontId="85" fillId="0" borderId="0" xfId="2" applyFont="1" applyFill="1" applyAlignment="1">
      <alignment vertical="center"/>
    </xf>
    <xf numFmtId="38" fontId="100" fillId="0" borderId="3" xfId="2" applyFont="1" applyFill="1" applyBorder="1" applyAlignment="1">
      <alignment vertical="center"/>
    </xf>
    <xf numFmtId="38" fontId="100" fillId="0" borderId="11" xfId="2" applyFont="1" applyFill="1" applyBorder="1" applyAlignment="1">
      <alignment vertical="center"/>
    </xf>
    <xf numFmtId="38" fontId="55" fillId="0" borderId="3" xfId="2" applyFont="1" applyFill="1" applyBorder="1" applyAlignment="1" applyProtection="1">
      <alignment vertical="center" wrapText="1"/>
    </xf>
    <xf numFmtId="38" fontId="102" fillId="0" borderId="1" xfId="2" applyFont="1" applyFill="1" applyBorder="1" applyAlignment="1" applyProtection="1">
      <alignment vertical="center" wrapText="1"/>
    </xf>
    <xf numFmtId="38" fontId="102" fillId="0" borderId="11" xfId="2" applyFont="1" applyFill="1" applyBorder="1" applyAlignment="1" applyProtection="1">
      <alignment vertical="center" wrapText="1"/>
    </xf>
    <xf numFmtId="180" fontId="70" fillId="0" borderId="62" xfId="0" applyNumberFormat="1" applyFont="1" applyBorder="1" applyAlignment="1">
      <alignment horizontal="right" vertical="center"/>
    </xf>
    <xf numFmtId="180" fontId="70" fillId="0" borderId="9" xfId="0" applyNumberFormat="1" applyFont="1" applyBorder="1" applyAlignment="1">
      <alignment horizontal="right" vertical="center"/>
    </xf>
    <xf numFmtId="180" fontId="70" fillId="0" borderId="12" xfId="0" applyNumberFormat="1" applyFont="1" applyBorder="1" applyAlignment="1">
      <alignment horizontal="right" vertical="center"/>
    </xf>
    <xf numFmtId="180" fontId="70" fillId="0" borderId="51" xfId="0" applyNumberFormat="1" applyFont="1" applyBorder="1" applyAlignment="1">
      <alignment horizontal="right" vertical="center"/>
    </xf>
    <xf numFmtId="180" fontId="70" fillId="0" borderId="5" xfId="0" applyNumberFormat="1" applyFont="1" applyBorder="1" applyAlignment="1">
      <alignment horizontal="right" vertical="center"/>
    </xf>
    <xf numFmtId="180" fontId="70" fillId="0" borderId="47" xfId="0" applyNumberFormat="1" applyFont="1" applyBorder="1" applyAlignment="1">
      <alignment horizontal="right" vertical="center"/>
    </xf>
    <xf numFmtId="180" fontId="70" fillId="0" borderId="12" xfId="6" applyNumberFormat="1" applyFont="1" applyBorder="1" applyAlignment="1">
      <alignment horizontal="right" vertical="center"/>
    </xf>
    <xf numFmtId="180" fontId="70" fillId="0" borderId="62" xfId="6" applyNumberFormat="1" applyFont="1" applyBorder="1" applyAlignment="1">
      <alignment horizontal="right" vertical="center"/>
    </xf>
    <xf numFmtId="38" fontId="70" fillId="0" borderId="11" xfId="2" applyFont="1" applyBorder="1" applyAlignment="1">
      <alignment horizontal="right" vertical="center"/>
    </xf>
    <xf numFmtId="38" fontId="85" fillId="0" borderId="11" xfId="2" applyFont="1" applyBorder="1" applyAlignment="1">
      <alignment horizontal="right" vertical="center"/>
    </xf>
    <xf numFmtId="180" fontId="85" fillId="0" borderId="9" xfId="6" applyNumberFormat="1" applyFont="1" applyBorder="1" applyAlignment="1">
      <alignment horizontal="right" vertical="center"/>
    </xf>
    <xf numFmtId="0" fontId="45" fillId="2" borderId="76" xfId="11" applyFont="1" applyFill="1" applyBorder="1" applyAlignment="1">
      <alignment horizontal="center" vertical="center"/>
    </xf>
    <xf numFmtId="3" fontId="49" fillId="0" borderId="75" xfId="11" applyNumberFormat="1" applyFont="1" applyBorder="1">
      <alignment vertical="center"/>
    </xf>
    <xf numFmtId="3" fontId="49" fillId="0" borderId="77" xfId="11" applyNumberFormat="1" applyFont="1" applyBorder="1">
      <alignment vertical="center"/>
    </xf>
    <xf numFmtId="0" fontId="49" fillId="0" borderId="75" xfId="11" applyFont="1" applyBorder="1">
      <alignment vertical="center"/>
    </xf>
    <xf numFmtId="0" fontId="49" fillId="0" borderId="77" xfId="11" applyFont="1" applyBorder="1">
      <alignment vertical="center"/>
    </xf>
    <xf numFmtId="0" fontId="49" fillId="2" borderId="83" xfId="11" applyFont="1" applyFill="1" applyBorder="1" applyAlignment="1">
      <alignment horizontal="center" vertical="center"/>
    </xf>
    <xf numFmtId="0" fontId="49" fillId="0" borderId="84" xfId="11" applyFont="1" applyBorder="1">
      <alignment vertical="center"/>
    </xf>
    <xf numFmtId="0" fontId="49" fillId="0" borderId="85" xfId="11" applyFont="1" applyBorder="1">
      <alignment vertical="center"/>
    </xf>
    <xf numFmtId="0" fontId="49" fillId="2" borderId="86" xfId="11" applyFont="1" applyFill="1" applyBorder="1" applyAlignment="1">
      <alignment horizontal="center" vertical="center"/>
    </xf>
    <xf numFmtId="0" fontId="49" fillId="0" borderId="87" xfId="11" applyFont="1" applyBorder="1">
      <alignment vertical="center"/>
    </xf>
    <xf numFmtId="0" fontId="49" fillId="0" borderId="88" xfId="11" applyFont="1" applyBorder="1">
      <alignment vertical="center"/>
    </xf>
    <xf numFmtId="3" fontId="49" fillId="0" borderId="90" xfId="11" applyNumberFormat="1" applyFont="1" applyBorder="1">
      <alignment vertical="center"/>
    </xf>
    <xf numFmtId="3" fontId="49" fillId="0" borderId="91" xfId="11" applyNumberFormat="1" applyFont="1" applyBorder="1">
      <alignment vertical="center"/>
    </xf>
    <xf numFmtId="0" fontId="45" fillId="2" borderId="35" xfId="11" applyFont="1" applyFill="1" applyBorder="1" applyAlignment="1">
      <alignment horizontal="center" vertical="center"/>
    </xf>
    <xf numFmtId="0" fontId="45" fillId="2" borderId="72" xfId="11" applyFont="1" applyFill="1" applyBorder="1" applyAlignment="1">
      <alignment horizontal="center" vertical="center"/>
    </xf>
    <xf numFmtId="0" fontId="49" fillId="2" borderId="29" xfId="11" applyFont="1" applyFill="1" applyBorder="1" applyAlignment="1">
      <alignment horizontal="center" vertical="center"/>
    </xf>
    <xf numFmtId="0" fontId="49" fillId="2" borderId="30" xfId="11" applyFont="1" applyFill="1" applyBorder="1" applyAlignment="1">
      <alignment horizontal="center" vertical="center"/>
    </xf>
    <xf numFmtId="3" fontId="49" fillId="0" borderId="78" xfId="11" applyNumberFormat="1" applyFont="1" applyBorder="1">
      <alignment vertical="center"/>
    </xf>
    <xf numFmtId="0" fontId="49" fillId="0" borderId="78" xfId="11" applyFont="1" applyBorder="1">
      <alignment vertical="center"/>
    </xf>
    <xf numFmtId="0" fontId="49" fillId="0" borderId="92" xfId="11" applyFont="1" applyBorder="1">
      <alignment vertical="center"/>
    </xf>
    <xf numFmtId="0" fontId="49" fillId="0" borderId="93" xfId="11" applyFont="1" applyBorder="1">
      <alignment vertical="center"/>
    </xf>
    <xf numFmtId="0" fontId="49" fillId="2" borderId="35" xfId="11" applyFont="1" applyFill="1" applyBorder="1" applyAlignment="1">
      <alignment horizontal="center" vertical="center"/>
    </xf>
    <xf numFmtId="0" fontId="49" fillId="2" borderId="63" xfId="11" applyFont="1" applyFill="1" applyBorder="1" applyAlignment="1">
      <alignment horizontal="center" vertical="center"/>
    </xf>
    <xf numFmtId="38" fontId="49" fillId="0" borderId="78" xfId="2" applyFont="1" applyBorder="1">
      <alignment vertical="center"/>
    </xf>
    <xf numFmtId="0" fontId="45" fillId="2" borderId="83" xfId="11" applyFont="1" applyFill="1" applyBorder="1" applyAlignment="1">
      <alignment horizontal="center" vertical="center"/>
    </xf>
    <xf numFmtId="3" fontId="49" fillId="0" borderId="72" xfId="11" applyNumberFormat="1" applyFont="1" applyBorder="1">
      <alignment vertical="center"/>
    </xf>
    <xf numFmtId="3" fontId="49" fillId="0" borderId="29" xfId="11" applyNumberFormat="1" applyFont="1" applyBorder="1">
      <alignment vertical="center"/>
    </xf>
    <xf numFmtId="0" fontId="45" fillId="2" borderId="89" xfId="11" applyFont="1" applyFill="1" applyBorder="1" applyAlignment="1">
      <alignment horizontal="center" vertical="center"/>
    </xf>
    <xf numFmtId="3" fontId="49" fillId="0" borderId="94" xfId="11" applyNumberFormat="1" applyFont="1" applyBorder="1">
      <alignment vertical="center"/>
    </xf>
    <xf numFmtId="3" fontId="49" fillId="0" borderId="19" xfId="11" applyNumberFormat="1" applyFont="1" applyBorder="1">
      <alignment vertical="center"/>
    </xf>
    <xf numFmtId="3" fontId="49" fillId="0" borderId="4" xfId="11" applyNumberFormat="1" applyFont="1" applyBorder="1">
      <alignment vertical="center"/>
    </xf>
    <xf numFmtId="0" fontId="49" fillId="0" borderId="90" xfId="11" applyFont="1" applyBorder="1">
      <alignment vertical="center"/>
    </xf>
    <xf numFmtId="0" fontId="49" fillId="0" borderId="91" xfId="11" applyFont="1" applyBorder="1">
      <alignment vertical="center"/>
    </xf>
    <xf numFmtId="0" fontId="11" fillId="0" borderId="91" xfId="11" applyBorder="1">
      <alignment vertical="center"/>
    </xf>
    <xf numFmtId="0" fontId="49" fillId="0" borderId="94" xfId="11" applyFont="1" applyBorder="1">
      <alignment vertical="center"/>
    </xf>
    <xf numFmtId="3" fontId="49" fillId="0" borderId="30" xfId="11" applyNumberFormat="1" applyFont="1" applyBorder="1">
      <alignment vertical="center"/>
    </xf>
    <xf numFmtId="0" fontId="4" fillId="2" borderId="1" xfId="11" applyFont="1" applyFill="1" applyBorder="1" applyAlignment="1">
      <alignment horizontal="right" vertical="center"/>
    </xf>
    <xf numFmtId="0" fontId="4" fillId="2" borderId="1" xfId="11" applyFont="1" applyFill="1" applyBorder="1" applyAlignment="1">
      <alignment horizontal="center" vertical="center"/>
    </xf>
    <xf numFmtId="3" fontId="45" fillId="2" borderId="1" xfId="11" applyNumberFormat="1" applyFont="1" applyFill="1" applyBorder="1" applyAlignment="1">
      <alignment horizontal="center" vertical="center"/>
    </xf>
    <xf numFmtId="3" fontId="49" fillId="0" borderId="22" xfId="11" applyNumberFormat="1" applyFont="1" applyBorder="1">
      <alignment vertical="center"/>
    </xf>
    <xf numFmtId="0" fontId="4" fillId="0" borderId="0" xfId="11" applyFont="1" applyAlignment="1">
      <alignment horizontal="right" vertical="center"/>
    </xf>
    <xf numFmtId="0" fontId="60" fillId="0" borderId="39" xfId="0" applyNumberFormat="1" applyFont="1" applyFill="1" applyBorder="1" applyAlignment="1" applyProtection="1">
      <alignment horizontal="center" vertical="center" wrapText="1"/>
    </xf>
    <xf numFmtId="0" fontId="60" fillId="0" borderId="40" xfId="0" applyNumberFormat="1" applyFont="1" applyFill="1" applyBorder="1" applyAlignment="1" applyProtection="1">
      <alignment horizontal="center" vertical="center" wrapText="1"/>
    </xf>
    <xf numFmtId="0" fontId="34" fillId="0" borderId="42" xfId="0" applyNumberFormat="1" applyFont="1" applyFill="1" applyBorder="1" applyAlignment="1" applyProtection="1">
      <alignment horizontal="center" vertical="center" wrapText="1"/>
    </xf>
    <xf numFmtId="38" fontId="60" fillId="0" borderId="57" xfId="2" applyFont="1" applyBorder="1" applyAlignment="1">
      <alignment horizontal="center" vertical="center"/>
    </xf>
    <xf numFmtId="0" fontId="84" fillId="0" borderId="39" xfId="0" applyFont="1" applyBorder="1" applyAlignment="1">
      <alignment horizontal="center" vertical="center"/>
    </xf>
    <xf numFmtId="0" fontId="60" fillId="0" borderId="36" xfId="0" applyNumberFormat="1" applyFont="1" applyFill="1" applyBorder="1" applyAlignment="1" applyProtection="1">
      <alignment horizontal="center" vertical="center" wrapText="1"/>
    </xf>
    <xf numFmtId="177" fontId="101" fillId="0" borderId="13" xfId="0" applyNumberFormat="1" applyFont="1" applyFill="1" applyBorder="1" applyAlignment="1" applyProtection="1">
      <alignment vertical="center" wrapText="1"/>
    </xf>
    <xf numFmtId="177" fontId="101" fillId="0" borderId="44" xfId="0" applyNumberFormat="1" applyFont="1" applyFill="1" applyBorder="1" applyAlignment="1" applyProtection="1">
      <alignment vertical="center" wrapText="1"/>
    </xf>
    <xf numFmtId="38" fontId="85" fillId="0" borderId="14" xfId="2" applyFont="1" applyBorder="1" applyAlignment="1">
      <alignment vertical="center"/>
    </xf>
    <xf numFmtId="0" fontId="60" fillId="0" borderId="58" xfId="0" applyNumberFormat="1" applyFont="1" applyFill="1" applyBorder="1" applyAlignment="1" applyProtection="1">
      <alignment horizontal="center" vertical="center" wrapText="1"/>
    </xf>
    <xf numFmtId="177" fontId="101" fillId="0" borderId="8" xfId="0" applyNumberFormat="1" applyFont="1" applyFill="1" applyBorder="1" applyAlignment="1" applyProtection="1">
      <alignment vertical="center" wrapText="1"/>
    </xf>
    <xf numFmtId="177" fontId="101" fillId="0" borderId="5" xfId="0" applyNumberFormat="1" applyFont="1" applyFill="1" applyBorder="1" applyAlignment="1" applyProtection="1">
      <alignment vertical="center" wrapText="1"/>
    </xf>
    <xf numFmtId="38" fontId="85" fillId="0" borderId="9" xfId="2" applyFont="1" applyBorder="1" applyAlignment="1">
      <alignment vertical="center"/>
    </xf>
    <xf numFmtId="0" fontId="60" fillId="0" borderId="37" xfId="0" applyNumberFormat="1" applyFont="1" applyFill="1" applyBorder="1" applyAlignment="1" applyProtection="1">
      <alignment horizontal="center" vertical="center" wrapText="1"/>
    </xf>
    <xf numFmtId="177" fontId="101" fillId="0" borderId="31" xfId="0" applyNumberFormat="1" applyFont="1" applyFill="1" applyBorder="1" applyAlignment="1" applyProtection="1">
      <alignment vertical="center" wrapText="1"/>
    </xf>
    <xf numFmtId="177" fontId="101" fillId="0" borderId="64" xfId="0" applyNumberFormat="1" applyFont="1" applyFill="1" applyBorder="1" applyAlignment="1" applyProtection="1">
      <alignment vertical="center" wrapText="1"/>
    </xf>
    <xf numFmtId="38" fontId="85" fillId="0" borderId="32" xfId="2" applyFont="1" applyBorder="1" applyAlignment="1">
      <alignment vertical="center"/>
    </xf>
    <xf numFmtId="0" fontId="60" fillId="0" borderId="45" xfId="0" applyNumberFormat="1" applyFont="1" applyFill="1" applyBorder="1" applyAlignment="1" applyProtection="1">
      <alignment horizontal="center" vertical="center" wrapText="1"/>
    </xf>
    <xf numFmtId="38" fontId="85" fillId="0" borderId="10" xfId="2" applyFont="1" applyBorder="1" applyAlignment="1">
      <alignment vertical="center"/>
    </xf>
    <xf numFmtId="38" fontId="85" fillId="0" borderId="47" xfId="2" applyFont="1" applyBorder="1" applyAlignment="1">
      <alignment vertical="center"/>
    </xf>
    <xf numFmtId="38" fontId="85" fillId="0" borderId="12" xfId="2" applyFont="1" applyBorder="1" applyAlignment="1">
      <alignment vertical="center"/>
    </xf>
    <xf numFmtId="177" fontId="84" fillId="0" borderId="48" xfId="0" applyNumberFormat="1" applyFont="1" applyBorder="1" applyAlignment="1">
      <alignment horizontal="right" vertical="center"/>
    </xf>
    <xf numFmtId="177" fontId="84" fillId="0" borderId="58" xfId="0" applyNumberFormat="1" applyFont="1" applyBorder="1" applyAlignment="1">
      <alignment horizontal="right" vertical="center"/>
    </xf>
    <xf numFmtId="177" fontId="84" fillId="0" borderId="45" xfId="0" applyNumberFormat="1" applyFont="1" applyBorder="1" applyAlignment="1">
      <alignment horizontal="right" vertical="center"/>
    </xf>
    <xf numFmtId="180" fontId="46" fillId="0" borderId="0" xfId="0" applyNumberFormat="1" applyFont="1" applyAlignment="1">
      <alignment vertical="center"/>
    </xf>
    <xf numFmtId="180" fontId="46" fillId="0" borderId="0" xfId="0" applyNumberFormat="1" applyFont="1" applyBorder="1" applyAlignment="1">
      <alignment vertical="center"/>
    </xf>
    <xf numFmtId="180" fontId="46" fillId="0" borderId="0" xfId="0" applyNumberFormat="1" applyFont="1" applyAlignment="1">
      <alignment horizontal="right" vertical="center"/>
    </xf>
    <xf numFmtId="180" fontId="46" fillId="0" borderId="0" xfId="0" applyNumberFormat="1" applyFont="1" applyBorder="1" applyAlignment="1">
      <alignment horizontal="right" vertical="center"/>
    </xf>
    <xf numFmtId="0" fontId="60" fillId="0" borderId="0" xfId="0" applyFont="1" applyAlignment="1">
      <alignment horizontal="left" vertical="center" wrapText="1"/>
    </xf>
    <xf numFmtId="0" fontId="59" fillId="2" borderId="10" xfId="0" applyFont="1" applyFill="1" applyBorder="1" applyAlignment="1">
      <alignment horizontal="left" vertical="center" wrapText="1"/>
    </xf>
    <xf numFmtId="0" fontId="28" fillId="0" borderId="43" xfId="0" applyNumberFormat="1" applyFont="1" applyFill="1" applyBorder="1" applyAlignment="1" applyProtection="1">
      <alignment horizontal="left" vertical="center" wrapText="1"/>
    </xf>
    <xf numFmtId="0" fontId="28" fillId="0" borderId="7" xfId="0" applyNumberFormat="1" applyFont="1" applyFill="1" applyBorder="1" applyAlignment="1" applyProtection="1">
      <alignment horizontal="left" vertical="center" wrapText="1"/>
    </xf>
    <xf numFmtId="0" fontId="60" fillId="0" borderId="7" xfId="0" applyNumberFormat="1" applyFont="1" applyFill="1" applyBorder="1" applyAlignment="1" applyProtection="1">
      <alignment horizontal="left" vertical="center" wrapText="1"/>
    </xf>
    <xf numFmtId="0" fontId="28" fillId="0" borderId="46" xfId="0" applyNumberFormat="1" applyFont="1" applyFill="1" applyBorder="1" applyAlignment="1" applyProtection="1">
      <alignment horizontal="left" vertical="center" wrapText="1"/>
    </xf>
    <xf numFmtId="0" fontId="60" fillId="0" borderId="34" xfId="0" applyFont="1" applyBorder="1" applyAlignment="1">
      <alignment horizontal="left" vertical="center" wrapText="1"/>
    </xf>
    <xf numFmtId="0" fontId="60" fillId="0" borderId="8" xfId="0" applyFont="1" applyBorder="1" applyAlignment="1">
      <alignment horizontal="left" vertical="center" wrapText="1"/>
    </xf>
    <xf numFmtId="0" fontId="61" fillId="0" borderId="8" xfId="0" applyFont="1" applyBorder="1" applyAlignment="1">
      <alignment horizontal="left" vertical="center" wrapText="1"/>
    </xf>
    <xf numFmtId="0" fontId="60" fillId="0" borderId="10" xfId="0" applyFont="1" applyBorder="1" applyAlignment="1">
      <alignment horizontal="left" vertical="center" wrapText="1"/>
    </xf>
    <xf numFmtId="0" fontId="28" fillId="0" borderId="13" xfId="0" applyNumberFormat="1" applyFont="1" applyFill="1" applyBorder="1" applyAlignment="1" applyProtection="1">
      <alignment horizontal="left" vertical="center" wrapText="1"/>
    </xf>
    <xf numFmtId="0" fontId="28" fillId="0" borderId="8" xfId="0" applyNumberFormat="1" applyFont="1" applyFill="1" applyBorder="1" applyAlignment="1" applyProtection="1">
      <alignment horizontal="left" vertical="center" wrapText="1"/>
    </xf>
    <xf numFmtId="0" fontId="60" fillId="0" borderId="8" xfId="0" applyNumberFormat="1" applyFont="1" applyFill="1" applyBorder="1" applyAlignment="1" applyProtection="1">
      <alignment horizontal="left" vertical="center" wrapText="1"/>
    </xf>
    <xf numFmtId="0" fontId="28" fillId="0" borderId="10" xfId="0" applyNumberFormat="1" applyFont="1" applyFill="1" applyBorder="1" applyAlignment="1" applyProtection="1">
      <alignment horizontal="left" vertical="center" wrapText="1"/>
    </xf>
    <xf numFmtId="0" fontId="61" fillId="0" borderId="10" xfId="0" applyFont="1" applyBorder="1" applyAlignment="1">
      <alignment horizontal="left" vertical="center" wrapText="1"/>
    </xf>
    <xf numFmtId="0" fontId="59" fillId="0" borderId="0" xfId="0" applyFont="1" applyAlignment="1">
      <alignment horizontal="left" vertical="center" wrapText="1"/>
    </xf>
    <xf numFmtId="0" fontId="59" fillId="0" borderId="13" xfId="0" applyFont="1" applyFill="1" applyBorder="1" applyAlignment="1">
      <alignment horizontal="left" vertical="center" wrapText="1"/>
    </xf>
    <xf numFmtId="0" fontId="59" fillId="0" borderId="8" xfId="0" applyFont="1" applyFill="1" applyBorder="1" applyAlignment="1">
      <alignment horizontal="left" vertical="center" wrapText="1"/>
    </xf>
    <xf numFmtId="0" fontId="59" fillId="0" borderId="10" xfId="0" applyFont="1" applyFill="1" applyBorder="1" applyAlignment="1">
      <alignment horizontal="left" vertical="center" wrapText="1"/>
    </xf>
    <xf numFmtId="38" fontId="59" fillId="0" borderId="0" xfId="2" applyFont="1" applyAlignment="1">
      <alignment horizontal="left" vertical="center"/>
    </xf>
    <xf numFmtId="0" fontId="59" fillId="0" borderId="49" xfId="0" applyFont="1" applyBorder="1" applyAlignment="1">
      <alignment horizontal="left" vertical="center" wrapText="1"/>
    </xf>
    <xf numFmtId="0" fontId="59" fillId="0" borderId="7" xfId="0" applyFont="1" applyBorder="1" applyAlignment="1">
      <alignment horizontal="left" vertical="center" wrapText="1"/>
    </xf>
    <xf numFmtId="0" fontId="59" fillId="0" borderId="46" xfId="0" applyFont="1" applyBorder="1" applyAlignment="1">
      <alignment horizontal="left" vertical="center" wrapText="1"/>
    </xf>
    <xf numFmtId="0" fontId="30" fillId="0" borderId="0" xfId="0" applyNumberFormat="1" applyFont="1" applyFill="1" applyBorder="1" applyAlignment="1" applyProtection="1">
      <alignment horizontal="left" vertical="center" wrapText="1"/>
    </xf>
    <xf numFmtId="180" fontId="103" fillId="0" borderId="0" xfId="0" applyNumberFormat="1" applyFont="1" applyAlignment="1">
      <alignment horizontal="right" vertical="center"/>
    </xf>
    <xf numFmtId="0" fontId="89" fillId="0" borderId="7" xfId="0" applyFont="1" applyBorder="1" applyAlignment="1">
      <alignment horizontal="left" vertical="center" wrapText="1"/>
    </xf>
    <xf numFmtId="0" fontId="63" fillId="0" borderId="8" xfId="0" applyFont="1" applyBorder="1" applyAlignment="1">
      <alignment horizontal="left" vertical="center" wrapText="1"/>
    </xf>
    <xf numFmtId="0" fontId="63" fillId="0" borderId="10" xfId="0" applyFont="1" applyBorder="1" applyAlignment="1">
      <alignment horizontal="left" vertical="center" wrapText="1"/>
    </xf>
    <xf numFmtId="0" fontId="88" fillId="0" borderId="7" xfId="0" applyFont="1" applyBorder="1" applyAlignment="1">
      <alignment horizontal="left" vertical="center" wrapText="1"/>
    </xf>
    <xf numFmtId="0" fontId="60" fillId="0" borderId="8" xfId="0" applyFont="1" applyFill="1" applyBorder="1" applyAlignment="1">
      <alignment horizontal="left" vertical="center" wrapText="1"/>
    </xf>
    <xf numFmtId="0" fontId="89" fillId="2" borderId="45" xfId="0" applyFont="1" applyFill="1" applyBorder="1" applyAlignment="1">
      <alignment horizontal="center" vertical="center"/>
    </xf>
    <xf numFmtId="0" fontId="89" fillId="2" borderId="48" xfId="0" applyFont="1" applyFill="1" applyBorder="1" applyAlignment="1">
      <alignment horizontal="center" vertical="center"/>
    </xf>
    <xf numFmtId="0" fontId="89" fillId="2" borderId="58" xfId="0" applyFont="1" applyFill="1" applyBorder="1" applyAlignment="1">
      <alignment horizontal="center" vertical="center"/>
    </xf>
    <xf numFmtId="38" fontId="70" fillId="0" borderId="5" xfId="2" applyFont="1" applyFill="1" applyBorder="1" applyAlignment="1">
      <alignment vertical="center"/>
    </xf>
    <xf numFmtId="38" fontId="100" fillId="0" borderId="44" xfId="2" applyFont="1" applyFill="1" applyBorder="1" applyAlignment="1">
      <alignment vertical="center"/>
    </xf>
    <xf numFmtId="38" fontId="70" fillId="0" borderId="47" xfId="2" applyFont="1" applyFill="1" applyBorder="1" applyAlignment="1">
      <alignment vertical="center"/>
    </xf>
    <xf numFmtId="38" fontId="70" fillId="0" borderId="44" xfId="2" applyFont="1" applyFill="1" applyBorder="1" applyAlignment="1">
      <alignment vertical="center"/>
    </xf>
    <xf numFmtId="38" fontId="70" fillId="0" borderId="51" xfId="2" applyFont="1" applyBorder="1" applyAlignment="1">
      <alignment vertical="center"/>
    </xf>
    <xf numFmtId="38" fontId="70" fillId="0" borderId="5" xfId="2" applyFont="1" applyBorder="1" applyAlignment="1">
      <alignment vertical="center"/>
    </xf>
    <xf numFmtId="38" fontId="70" fillId="0" borderId="47" xfId="2" applyFont="1" applyBorder="1" applyAlignment="1">
      <alignment vertical="center"/>
    </xf>
    <xf numFmtId="38" fontId="70" fillId="0" borderId="44" xfId="2" applyFont="1" applyBorder="1" applyAlignment="1">
      <alignment vertical="center"/>
    </xf>
    <xf numFmtId="180" fontId="100" fillId="0" borderId="9" xfId="6" applyNumberFormat="1" applyFont="1" applyBorder="1" applyAlignment="1">
      <alignment horizontal="right" vertical="center"/>
    </xf>
    <xf numFmtId="180" fontId="70" fillId="0" borderId="9" xfId="6" applyNumberFormat="1" applyFont="1" applyBorder="1" applyAlignment="1">
      <alignment horizontal="right" vertical="center"/>
    </xf>
    <xf numFmtId="180" fontId="85" fillId="0" borderId="12" xfId="6" applyNumberFormat="1" applyFont="1" applyFill="1" applyBorder="1" applyAlignment="1">
      <alignment vertical="center"/>
    </xf>
    <xf numFmtId="180" fontId="85" fillId="0" borderId="9" xfId="6" applyNumberFormat="1" applyFont="1" applyBorder="1" applyAlignment="1">
      <alignment vertical="center"/>
    </xf>
    <xf numFmtId="180" fontId="85" fillId="0" borderId="12" xfId="6" applyNumberFormat="1" applyFont="1" applyBorder="1" applyAlignment="1">
      <alignment vertical="center"/>
    </xf>
    <xf numFmtId="180" fontId="85" fillId="0" borderId="9" xfId="0" applyNumberFormat="1" applyFont="1" applyFill="1" applyBorder="1" applyAlignment="1">
      <alignment horizontal="right" vertical="center"/>
    </xf>
    <xf numFmtId="180" fontId="55" fillId="0" borderId="9" xfId="6" applyNumberFormat="1" applyFont="1" applyBorder="1" applyAlignment="1">
      <alignment vertical="center"/>
    </xf>
    <xf numFmtId="180" fontId="55" fillId="0" borderId="9" xfId="0" applyNumberFormat="1" applyFont="1" applyFill="1" applyBorder="1" applyAlignment="1" applyProtection="1">
      <alignment horizontal="right" vertical="center" wrapText="1"/>
    </xf>
    <xf numFmtId="180" fontId="59" fillId="0" borderId="0" xfId="6" applyNumberFormat="1" applyFont="1" applyAlignment="1">
      <alignment horizontal="right" vertical="center"/>
    </xf>
    <xf numFmtId="180" fontId="70" fillId="0" borderId="14" xfId="6" applyNumberFormat="1" applyFont="1" applyFill="1" applyBorder="1" applyAlignment="1">
      <alignment horizontal="right" vertical="center"/>
    </xf>
    <xf numFmtId="180" fontId="70" fillId="0" borderId="9" xfId="6" applyNumberFormat="1" applyFont="1" applyFill="1" applyBorder="1" applyAlignment="1">
      <alignment horizontal="right" vertical="center"/>
    </xf>
    <xf numFmtId="180" fontId="70" fillId="0" borderId="12" xfId="6" applyNumberFormat="1" applyFont="1" applyFill="1" applyBorder="1" applyAlignment="1">
      <alignment horizontal="right" vertical="center"/>
    </xf>
    <xf numFmtId="180" fontId="85" fillId="0" borderId="9" xfId="6" applyNumberFormat="1" applyFont="1" applyFill="1" applyBorder="1" applyAlignment="1">
      <alignment horizontal="right" vertical="center"/>
    </xf>
    <xf numFmtId="180" fontId="85" fillId="0" borderId="12" xfId="6" applyNumberFormat="1" applyFont="1" applyBorder="1" applyAlignment="1">
      <alignment horizontal="right" vertical="center"/>
    </xf>
    <xf numFmtId="38" fontId="70" fillId="0" borderId="47" xfId="2" applyFont="1" applyBorder="1" applyAlignment="1">
      <alignment horizontal="right" vertical="center"/>
    </xf>
    <xf numFmtId="38" fontId="85" fillId="0" borderId="5" xfId="2" applyFont="1" applyBorder="1" applyAlignment="1">
      <alignment vertical="center"/>
    </xf>
    <xf numFmtId="180" fontId="100" fillId="0" borderId="9" xfId="6" applyNumberFormat="1" applyFont="1" applyFill="1" applyBorder="1" applyAlignment="1">
      <alignment horizontal="right" vertical="center"/>
    </xf>
    <xf numFmtId="180" fontId="55" fillId="0" borderId="9" xfId="0" applyNumberFormat="1" applyFont="1" applyFill="1" applyBorder="1" applyAlignment="1">
      <alignment horizontal="right" vertical="center"/>
    </xf>
    <xf numFmtId="180" fontId="55" fillId="0" borderId="9" xfId="0" applyNumberFormat="1" applyFont="1" applyBorder="1" applyAlignment="1">
      <alignment horizontal="right" vertical="center"/>
    </xf>
    <xf numFmtId="180" fontId="55" fillId="0" borderId="12" xfId="0" applyNumberFormat="1" applyFont="1" applyBorder="1" applyAlignment="1">
      <alignment horizontal="right" vertical="center"/>
    </xf>
    <xf numFmtId="180" fontId="55" fillId="0" borderId="62" xfId="0" applyNumberFormat="1" applyFont="1" applyBorder="1" applyAlignment="1">
      <alignment horizontal="right" vertical="center"/>
    </xf>
    <xf numFmtId="0" fontId="61" fillId="0" borderId="8" xfId="0" applyFont="1" applyFill="1" applyBorder="1" applyAlignment="1">
      <alignment horizontal="left" vertical="center" wrapText="1"/>
    </xf>
    <xf numFmtId="0" fontId="61" fillId="0" borderId="34" xfId="0" applyFont="1" applyBorder="1" applyAlignment="1">
      <alignment horizontal="left" vertical="center" wrapText="1"/>
    </xf>
    <xf numFmtId="0" fontId="61" fillId="0" borderId="7" xfId="0" applyNumberFormat="1" applyFont="1" applyFill="1" applyBorder="1" applyAlignment="1" applyProtection="1">
      <alignment horizontal="left" vertical="center" wrapText="1"/>
    </xf>
    <xf numFmtId="0" fontId="61" fillId="0" borderId="8" xfId="0" applyNumberFormat="1" applyFont="1" applyFill="1" applyBorder="1" applyAlignment="1" applyProtection="1">
      <alignment horizontal="left" vertical="center" wrapText="1"/>
    </xf>
    <xf numFmtId="0" fontId="88" fillId="0" borderId="8" xfId="0" applyFont="1" applyFill="1" applyBorder="1" applyAlignment="1">
      <alignment horizontal="left" vertical="center" wrapText="1"/>
    </xf>
    <xf numFmtId="0" fontId="63" fillId="0" borderId="7" xfId="0" applyNumberFormat="1" applyFont="1" applyFill="1" applyBorder="1" applyAlignment="1" applyProtection="1">
      <alignment horizontal="left" vertical="center" wrapText="1"/>
    </xf>
    <xf numFmtId="0" fontId="63" fillId="0" borderId="8" xfId="0" applyNumberFormat="1" applyFont="1" applyFill="1" applyBorder="1" applyAlignment="1" applyProtection="1">
      <alignment horizontal="left" vertical="center" wrapText="1"/>
    </xf>
    <xf numFmtId="0" fontId="89" fillId="0" borderId="8" xfId="0" applyFont="1" applyFill="1" applyBorder="1" applyAlignment="1">
      <alignment horizontal="left" vertical="center" wrapText="1"/>
    </xf>
    <xf numFmtId="0" fontId="88" fillId="0" borderId="49" xfId="0" applyFont="1" applyBorder="1" applyAlignment="1">
      <alignment horizontal="left" vertical="center" wrapText="1"/>
    </xf>
    <xf numFmtId="0" fontId="60" fillId="2" borderId="51" xfId="0" applyNumberFormat="1" applyFont="1" applyFill="1" applyBorder="1" applyAlignment="1" applyProtection="1">
      <alignment horizontal="center" vertical="center" wrapText="1"/>
    </xf>
    <xf numFmtId="0" fontId="60" fillId="2" borderId="5" xfId="0" applyNumberFormat="1" applyFont="1" applyFill="1" applyBorder="1" applyAlignment="1" applyProtection="1">
      <alignment horizontal="center" vertical="center" wrapText="1"/>
    </xf>
    <xf numFmtId="0" fontId="107" fillId="2" borderId="47" xfId="0" quotePrefix="1" applyNumberFormat="1" applyFont="1" applyFill="1" applyBorder="1" applyAlignment="1" applyProtection="1">
      <alignment horizontal="center" vertical="center" wrapText="1"/>
    </xf>
    <xf numFmtId="177" fontId="85" fillId="0" borderId="62" xfId="0" applyNumberFormat="1" applyFont="1" applyFill="1" applyBorder="1" applyAlignment="1" applyProtection="1">
      <alignment vertical="center" wrapText="1"/>
    </xf>
    <xf numFmtId="177" fontId="101" fillId="0" borderId="79" xfId="0" applyNumberFormat="1" applyFont="1" applyFill="1" applyBorder="1" applyAlignment="1" applyProtection="1">
      <alignment vertical="center" wrapText="1"/>
    </xf>
    <xf numFmtId="38" fontId="60" fillId="0" borderId="69" xfId="2" applyFont="1" applyBorder="1" applyAlignment="1">
      <alignment vertical="center"/>
    </xf>
    <xf numFmtId="177" fontId="85" fillId="0" borderId="9" xfId="0" applyNumberFormat="1" applyFont="1" applyFill="1" applyBorder="1" applyAlignment="1" applyProtection="1">
      <alignment vertical="center" wrapText="1"/>
    </xf>
    <xf numFmtId="38" fontId="60" fillId="0" borderId="80" xfId="2" applyFont="1" applyFill="1" applyBorder="1" applyAlignment="1">
      <alignment vertical="center"/>
    </xf>
    <xf numFmtId="177" fontId="85" fillId="0" borderId="9" xfId="0" applyNumberFormat="1" applyFont="1" applyFill="1" applyBorder="1" applyAlignment="1" applyProtection="1">
      <alignment horizontal="center" vertical="center" wrapText="1"/>
    </xf>
    <xf numFmtId="177" fontId="101" fillId="0" borderId="44" xfId="0" applyNumberFormat="1" applyFont="1" applyFill="1" applyBorder="1" applyAlignment="1" applyProtection="1">
      <alignment horizontal="center" vertical="center" wrapText="1"/>
    </xf>
    <xf numFmtId="38" fontId="60" fillId="0" borderId="54" xfId="2" applyFont="1" applyFill="1" applyBorder="1" applyAlignment="1">
      <alignment vertical="center"/>
    </xf>
    <xf numFmtId="177" fontId="85" fillId="0" borderId="5" xfId="0" applyNumberFormat="1" applyFont="1" applyFill="1" applyBorder="1" applyAlignment="1" applyProtection="1">
      <alignment vertical="center" wrapText="1"/>
    </xf>
    <xf numFmtId="38" fontId="60" fillId="0" borderId="21" xfId="2" applyFont="1" applyBorder="1" applyAlignment="1">
      <alignment vertical="center"/>
    </xf>
    <xf numFmtId="177" fontId="85" fillId="0" borderId="5" xfId="0" applyNumberFormat="1" applyFont="1" applyFill="1" applyBorder="1" applyAlignment="1" applyProtection="1">
      <alignment horizontal="center" vertical="center" wrapText="1"/>
    </xf>
    <xf numFmtId="38" fontId="85" fillId="0" borderId="64" xfId="2" applyFont="1" applyBorder="1" applyAlignment="1">
      <alignment vertical="center"/>
    </xf>
    <xf numFmtId="177" fontId="85" fillId="0" borderId="47" xfId="0" applyNumberFormat="1" applyFont="1" applyFill="1" applyBorder="1" applyAlignment="1" applyProtection="1">
      <alignment horizontal="center" vertical="center" wrapText="1"/>
    </xf>
    <xf numFmtId="38" fontId="85" fillId="0" borderId="71" xfId="2" applyFont="1" applyBorder="1" applyAlignment="1">
      <alignment vertical="center"/>
    </xf>
    <xf numFmtId="38" fontId="60" fillId="0" borderId="70" xfId="2" applyFont="1" applyFill="1" applyBorder="1" applyAlignment="1">
      <alignment vertical="center"/>
    </xf>
    <xf numFmtId="177" fontId="85" fillId="0" borderId="64" xfId="0" applyNumberFormat="1" applyFont="1" applyFill="1" applyBorder="1" applyAlignment="1" applyProtection="1">
      <alignment horizontal="center" vertical="center" wrapText="1"/>
    </xf>
    <xf numFmtId="38" fontId="85" fillId="0" borderId="18" xfId="2" applyFont="1" applyBorder="1" applyAlignment="1">
      <alignment vertical="center"/>
    </xf>
    <xf numFmtId="38" fontId="60" fillId="0" borderId="21" xfId="2" applyFont="1" applyFill="1" applyBorder="1" applyAlignment="1">
      <alignment vertical="center"/>
    </xf>
    <xf numFmtId="38" fontId="60" fillId="0" borderId="95" xfId="2" applyFont="1" applyBorder="1" applyAlignment="1">
      <alignment vertical="center"/>
    </xf>
    <xf numFmtId="3" fontId="41" fillId="5" borderId="56" xfId="24" applyNumberFormat="1" applyFont="1" applyFill="1" applyBorder="1">
      <alignment vertical="center"/>
    </xf>
    <xf numFmtId="0" fontId="41" fillId="0" borderId="61" xfId="24" applyFont="1" applyFill="1" applyBorder="1" applyAlignment="1">
      <alignment horizontal="right" vertical="center"/>
    </xf>
    <xf numFmtId="0" fontId="41" fillId="0" borderId="2" xfId="24" applyFont="1" applyFill="1" applyBorder="1" applyAlignment="1">
      <alignment horizontal="right" vertical="center"/>
    </xf>
    <xf numFmtId="0" fontId="41" fillId="0" borderId="32" xfId="24" applyFont="1" applyFill="1" applyBorder="1" applyAlignment="1">
      <alignment horizontal="right" vertical="center"/>
    </xf>
    <xf numFmtId="0" fontId="41" fillId="5" borderId="31" xfId="24" applyFont="1" applyFill="1" applyBorder="1" applyAlignment="1">
      <alignment horizontal="right" vertical="center"/>
    </xf>
    <xf numFmtId="178" fontId="41" fillId="5" borderId="11" xfId="24" applyNumberFormat="1" applyFont="1" applyFill="1" applyBorder="1" applyAlignment="1">
      <alignment horizontal="right" vertical="center"/>
    </xf>
    <xf numFmtId="179" fontId="41" fillId="5" borderId="12" xfId="24" applyNumberFormat="1" applyFont="1" applyFill="1" applyBorder="1" applyAlignment="1">
      <alignment horizontal="right" vertical="center"/>
    </xf>
    <xf numFmtId="3" fontId="41" fillId="0" borderId="5" xfId="24" applyNumberFormat="1" applyFont="1" applyFill="1" applyBorder="1">
      <alignment vertical="center"/>
    </xf>
    <xf numFmtId="3" fontId="41" fillId="0" borderId="42" xfId="24" applyNumberFormat="1" applyFont="1" applyFill="1" applyBorder="1">
      <alignment vertical="center"/>
    </xf>
    <xf numFmtId="3" fontId="41" fillId="0" borderId="16" xfId="24" applyNumberFormat="1" applyFont="1" applyFill="1" applyBorder="1">
      <alignment vertical="center"/>
    </xf>
    <xf numFmtId="178" fontId="41" fillId="5" borderId="2" xfId="24" applyNumberFormat="1" applyFont="1" applyFill="1" applyBorder="1" applyAlignment="1">
      <alignment horizontal="right" vertical="center"/>
    </xf>
    <xf numFmtId="179" fontId="41" fillId="5" borderId="32" xfId="24" applyNumberFormat="1" applyFont="1" applyFill="1" applyBorder="1" applyAlignment="1">
      <alignment horizontal="right" vertical="center"/>
    </xf>
    <xf numFmtId="178" fontId="41" fillId="5" borderId="41" xfId="24" applyNumberFormat="1" applyFont="1" applyFill="1" applyBorder="1">
      <alignment vertical="center"/>
    </xf>
    <xf numFmtId="179" fontId="41" fillId="5" borderId="57" xfId="24" applyNumberFormat="1" applyFont="1" applyFill="1" applyBorder="1">
      <alignment vertical="center"/>
    </xf>
    <xf numFmtId="3" fontId="41" fillId="0" borderId="52" xfId="24" applyNumberFormat="1" applyFont="1" applyFill="1" applyBorder="1">
      <alignment vertical="center"/>
    </xf>
    <xf numFmtId="3" fontId="41" fillId="0" borderId="51" xfId="24" applyNumberFormat="1" applyFont="1" applyFill="1" applyBorder="1">
      <alignment vertical="center"/>
    </xf>
    <xf numFmtId="3" fontId="41" fillId="0" borderId="82" xfId="24" applyNumberFormat="1" applyFont="1" applyFill="1" applyBorder="1">
      <alignment vertical="center"/>
    </xf>
    <xf numFmtId="0" fontId="41" fillId="0" borderId="53" xfId="24" applyFont="1" applyFill="1" applyBorder="1" applyAlignment="1">
      <alignment horizontal="right" vertical="center"/>
    </xf>
    <xf numFmtId="0" fontId="41" fillId="0" borderId="47" xfId="24" applyFont="1" applyFill="1" applyBorder="1" applyAlignment="1">
      <alignment horizontal="right" vertical="center"/>
    </xf>
    <xf numFmtId="0" fontId="41" fillId="0" borderId="7" xfId="24" applyFont="1" applyBorder="1">
      <alignment vertical="center"/>
    </xf>
    <xf numFmtId="0" fontId="41" fillId="0" borderId="46" xfId="24" applyFont="1" applyBorder="1">
      <alignment vertical="center"/>
    </xf>
    <xf numFmtId="0" fontId="41" fillId="0" borderId="40" xfId="24" applyFont="1" applyBorder="1">
      <alignment vertical="center"/>
    </xf>
    <xf numFmtId="3" fontId="49" fillId="0" borderId="40" xfId="24" applyNumberFormat="1" applyFont="1" applyFill="1" applyBorder="1">
      <alignment vertical="center"/>
    </xf>
    <xf numFmtId="3" fontId="49" fillId="0" borderId="41" xfId="24" applyNumberFormat="1" applyFont="1" applyFill="1" applyBorder="1">
      <alignment vertical="center"/>
    </xf>
    <xf numFmtId="3" fontId="49" fillId="0" borderId="57" xfId="24" applyNumberFormat="1" applyFont="1" applyFill="1" applyBorder="1">
      <alignment vertical="center"/>
    </xf>
    <xf numFmtId="3" fontId="49" fillId="5" borderId="56" xfId="24" applyNumberFormat="1" applyFont="1" applyFill="1" applyBorder="1">
      <alignment vertical="center"/>
    </xf>
    <xf numFmtId="178" fontId="49" fillId="5" borderId="3" xfId="24" applyNumberFormat="1" applyFont="1" applyFill="1" applyBorder="1">
      <alignment vertical="center"/>
    </xf>
    <xf numFmtId="179" fontId="49" fillId="5" borderId="14" xfId="24" applyNumberFormat="1" applyFont="1" applyFill="1" applyBorder="1">
      <alignment vertical="center"/>
    </xf>
    <xf numFmtId="0" fontId="56" fillId="2" borderId="42" xfId="24" applyFont="1" applyFill="1" applyBorder="1" applyAlignment="1">
      <alignment horizontal="center" vertical="center"/>
    </xf>
    <xf numFmtId="0" fontId="56" fillId="2" borderId="40" xfId="24" applyFont="1" applyFill="1" applyBorder="1">
      <alignment vertical="center"/>
    </xf>
    <xf numFmtId="0" fontId="56" fillId="2" borderId="17" xfId="24" applyFont="1" applyFill="1" applyBorder="1">
      <alignment vertical="center"/>
    </xf>
    <xf numFmtId="0" fontId="56" fillId="5" borderId="15" xfId="24" applyFont="1" applyFill="1" applyBorder="1" applyAlignment="1">
      <alignment horizontal="center" vertical="center"/>
    </xf>
    <xf numFmtId="0" fontId="111" fillId="5" borderId="41" xfId="24" applyFont="1" applyFill="1" applyBorder="1" applyAlignment="1">
      <alignment horizontal="center" vertical="center"/>
    </xf>
    <xf numFmtId="0" fontId="111" fillId="5" borderId="17" xfId="24" applyFont="1" applyFill="1" applyBorder="1" applyAlignment="1">
      <alignment horizontal="center" vertical="center"/>
    </xf>
    <xf numFmtId="0" fontId="41" fillId="0" borderId="49" xfId="24" applyFont="1" applyBorder="1">
      <alignment vertical="center"/>
    </xf>
    <xf numFmtId="0" fontId="41" fillId="0" borderId="96" xfId="24" applyFont="1" applyBorder="1">
      <alignment vertical="center"/>
    </xf>
    <xf numFmtId="10" fontId="41" fillId="0" borderId="32" xfId="24" applyNumberFormat="1" applyFont="1" applyFill="1" applyBorder="1" applyAlignment="1">
      <alignment horizontal="right" vertical="center"/>
    </xf>
    <xf numFmtId="0" fontId="60" fillId="0" borderId="49" xfId="0" applyFont="1" applyFill="1" applyBorder="1" applyAlignment="1">
      <alignment vertical="center" wrapText="1"/>
    </xf>
    <xf numFmtId="38" fontId="70" fillId="0" borderId="50" xfId="2" applyFont="1" applyFill="1" applyBorder="1" applyAlignment="1">
      <alignment vertical="center"/>
    </xf>
    <xf numFmtId="180" fontId="70" fillId="0" borderId="62" xfId="6" applyNumberFormat="1" applyFont="1" applyFill="1" applyBorder="1" applyAlignment="1">
      <alignment vertical="center"/>
    </xf>
    <xf numFmtId="0" fontId="88" fillId="0" borderId="8" xfId="0" applyFont="1" applyFill="1" applyBorder="1" applyAlignment="1">
      <alignment vertical="center" wrapText="1"/>
    </xf>
    <xf numFmtId="0" fontId="61" fillId="0" borderId="46" xfId="0" applyNumberFormat="1" applyFont="1" applyFill="1" applyBorder="1" applyAlignment="1" applyProtection="1">
      <alignment vertical="center" wrapText="1"/>
    </xf>
    <xf numFmtId="0" fontId="61" fillId="0" borderId="8" xfId="0" applyNumberFormat="1" applyFont="1" applyFill="1" applyBorder="1" applyAlignment="1" applyProtection="1">
      <alignment vertical="center" wrapText="1"/>
    </xf>
    <xf numFmtId="0" fontId="61" fillId="0" borderId="7" xfId="0" applyNumberFormat="1" applyFont="1" applyFill="1" applyBorder="1" applyAlignment="1" applyProtection="1">
      <alignment vertical="center" wrapText="1"/>
    </xf>
    <xf numFmtId="0" fontId="61" fillId="0" borderId="49" xfId="0" applyFont="1" applyBorder="1" applyAlignment="1">
      <alignment vertical="center" wrapText="1"/>
    </xf>
    <xf numFmtId="180" fontId="59" fillId="0" borderId="5" xfId="0" applyNumberFormat="1" applyFont="1" applyBorder="1" applyAlignment="1">
      <alignment horizontal="right" vertical="center"/>
    </xf>
    <xf numFmtId="180" fontId="2" fillId="0" borderId="0" xfId="26" applyNumberFormat="1" applyFont="1" applyAlignment="1">
      <alignment horizontal="right" vertical="center"/>
    </xf>
    <xf numFmtId="38" fontId="70" fillId="0" borderId="47" xfId="2" applyFont="1" applyFill="1" applyBorder="1" applyAlignment="1">
      <alignment horizontal="right" vertical="center"/>
    </xf>
    <xf numFmtId="180" fontId="59" fillId="0" borderId="9" xfId="6" applyNumberFormat="1" applyFont="1" applyFill="1" applyBorder="1" applyAlignment="1">
      <alignment vertical="center"/>
    </xf>
    <xf numFmtId="0" fontId="59" fillId="0" borderId="49" xfId="0" applyFont="1" applyFill="1" applyBorder="1" applyAlignment="1">
      <alignment horizontal="left" vertical="center" wrapText="1"/>
    </xf>
    <xf numFmtId="38" fontId="70" fillId="0" borderId="51" xfId="2" applyFont="1" applyFill="1" applyBorder="1" applyAlignment="1">
      <alignment vertical="center"/>
    </xf>
    <xf numFmtId="180" fontId="70" fillId="0" borderId="62" xfId="6" applyNumberFormat="1" applyFont="1" applyFill="1" applyBorder="1" applyAlignment="1">
      <alignment horizontal="right" vertical="center"/>
    </xf>
    <xf numFmtId="0" fontId="59" fillId="0" borderId="7" xfId="0" applyFont="1" applyFill="1" applyBorder="1" applyAlignment="1">
      <alignment horizontal="left" vertical="center" wrapText="1"/>
    </xf>
    <xf numFmtId="0" fontId="63" fillId="0" borderId="8" xfId="0" applyFont="1" applyFill="1" applyBorder="1" applyAlignment="1">
      <alignment horizontal="left" vertical="center" wrapText="1"/>
    </xf>
    <xf numFmtId="0" fontId="89" fillId="0" borderId="7" xfId="0" applyFont="1" applyFill="1" applyBorder="1" applyAlignment="1">
      <alignment horizontal="left" vertical="center" wrapText="1"/>
    </xf>
    <xf numFmtId="0" fontId="59" fillId="0" borderId="46" xfId="0" applyFont="1" applyFill="1" applyBorder="1" applyAlignment="1">
      <alignment horizontal="left" vertical="center" wrapText="1"/>
    </xf>
    <xf numFmtId="0" fontId="88" fillId="0" borderId="7" xfId="0" applyFont="1" applyFill="1" applyBorder="1" applyAlignment="1">
      <alignment horizontal="left" vertical="center" wrapText="1"/>
    </xf>
    <xf numFmtId="0" fontId="63" fillId="0" borderId="34" xfId="0" applyFont="1" applyBorder="1" applyAlignment="1">
      <alignment horizontal="left" vertical="center" wrapText="1"/>
    </xf>
    <xf numFmtId="0" fontId="115" fillId="0" borderId="7" xfId="0" applyFont="1" applyBorder="1" applyAlignment="1">
      <alignment horizontal="left" vertical="center" wrapText="1"/>
    </xf>
    <xf numFmtId="0" fontId="106" fillId="0" borderId="8" xfId="0" applyFont="1" applyBorder="1" applyAlignment="1">
      <alignment horizontal="left" vertical="center" wrapText="1"/>
    </xf>
    <xf numFmtId="0" fontId="115" fillId="0" borderId="8" xfId="0" applyFont="1" applyFill="1" applyBorder="1" applyAlignment="1">
      <alignment horizontal="left" vertical="center" wrapText="1"/>
    </xf>
    <xf numFmtId="180" fontId="84" fillId="0" borderId="0" xfId="0" applyNumberFormat="1" applyFont="1" applyAlignment="1">
      <alignment horizontal="right" vertical="center"/>
    </xf>
    <xf numFmtId="0" fontId="116" fillId="0" borderId="7" xfId="0" applyFont="1" applyBorder="1" applyAlignment="1">
      <alignment vertical="center" wrapText="1"/>
    </xf>
    <xf numFmtId="0" fontId="116" fillId="0" borderId="8" xfId="0" applyFont="1" applyBorder="1" applyAlignment="1">
      <alignment vertical="center" wrapText="1"/>
    </xf>
    <xf numFmtId="0" fontId="91" fillId="2" borderId="62" xfId="19" applyNumberFormat="1" applyFont="1" applyFill="1" applyBorder="1" applyAlignment="1" applyProtection="1">
      <alignment horizontal="center" vertical="center" wrapText="1"/>
    </xf>
    <xf numFmtId="0" fontId="91" fillId="2" borderId="27" xfId="19" applyNumberFormat="1" applyFont="1" applyFill="1" applyBorder="1" applyAlignment="1" applyProtection="1">
      <alignment horizontal="center" vertical="center" wrapText="1"/>
    </xf>
    <xf numFmtId="0" fontId="85" fillId="0" borderId="0" xfId="19" applyFont="1" applyAlignment="1">
      <alignment horizontal="right" vertical="center"/>
    </xf>
    <xf numFmtId="177" fontId="42" fillId="0" borderId="22" xfId="19" applyNumberFormat="1" applyFont="1" applyFill="1" applyBorder="1" applyAlignment="1" applyProtection="1">
      <alignment horizontal="right" vertical="center" wrapText="1"/>
    </xf>
    <xf numFmtId="177" fontId="42" fillId="0" borderId="14" xfId="19" applyNumberFormat="1" applyFont="1" applyFill="1" applyBorder="1" applyAlignment="1" applyProtection="1">
      <alignment horizontal="right" vertical="center" wrapText="1"/>
    </xf>
    <xf numFmtId="177" fontId="42" fillId="0" borderId="32" xfId="19" applyNumberFormat="1" applyFont="1" applyFill="1" applyBorder="1" applyAlignment="1" applyProtection="1">
      <alignment horizontal="right" vertical="center" wrapText="1"/>
    </xf>
    <xf numFmtId="0" fontId="42" fillId="0" borderId="32" xfId="19" applyNumberFormat="1" applyFont="1" applyFill="1" applyBorder="1" applyAlignment="1" applyProtection="1">
      <alignment horizontal="right" vertical="center" wrapText="1"/>
    </xf>
    <xf numFmtId="0" fontId="42" fillId="0" borderId="14" xfId="19" applyNumberFormat="1" applyFont="1" applyFill="1" applyBorder="1" applyAlignment="1" applyProtection="1">
      <alignment horizontal="right" vertical="center" wrapText="1"/>
    </xf>
    <xf numFmtId="38" fontId="42" fillId="0" borderId="32" xfId="20" applyFont="1" applyBorder="1" applyAlignment="1">
      <alignment horizontal="right" vertical="center" wrapText="1"/>
    </xf>
    <xf numFmtId="38" fontId="42" fillId="0" borderId="14" xfId="20" applyFont="1" applyBorder="1" applyAlignment="1">
      <alignment horizontal="right" vertical="center" wrapText="1"/>
    </xf>
    <xf numFmtId="38" fontId="42" fillId="0" borderId="22" xfId="20" applyFont="1" applyBorder="1" applyAlignment="1">
      <alignment horizontal="right" vertical="center" wrapText="1"/>
    </xf>
    <xf numFmtId="38" fontId="42" fillId="0" borderId="27" xfId="20" applyFont="1" applyBorder="1" applyAlignment="1">
      <alignment horizontal="right" vertical="center" wrapText="1"/>
    </xf>
    <xf numFmtId="0" fontId="42" fillId="0" borderId="22" xfId="19" applyNumberFormat="1" applyFont="1" applyFill="1" applyBorder="1" applyAlignment="1" applyProtection="1">
      <alignment horizontal="right" vertical="center" wrapText="1"/>
    </xf>
    <xf numFmtId="177" fontId="42" fillId="0" borderId="32" xfId="19" applyNumberFormat="1" applyFont="1" applyFill="1" applyBorder="1" applyAlignment="1" applyProtection="1">
      <alignment vertical="center" wrapText="1"/>
    </xf>
    <xf numFmtId="177" fontId="42" fillId="0" borderId="14" xfId="19" applyNumberFormat="1" applyFont="1" applyFill="1" applyBorder="1" applyAlignment="1" applyProtection="1">
      <alignment vertical="center" wrapText="1"/>
    </xf>
    <xf numFmtId="38" fontId="42" fillId="0" borderId="32" xfId="20" applyFont="1" applyBorder="1" applyAlignment="1">
      <alignment horizontal="right" vertical="center"/>
    </xf>
    <xf numFmtId="38" fontId="42" fillId="0" borderId="14" xfId="20" applyFont="1" applyBorder="1" applyAlignment="1">
      <alignment horizontal="right" vertical="center"/>
    </xf>
    <xf numFmtId="38" fontId="42" fillId="0" borderId="22" xfId="20" applyFont="1" applyBorder="1" applyAlignment="1">
      <alignment horizontal="right" vertical="center"/>
    </xf>
    <xf numFmtId="38" fontId="42" fillId="0" borderId="27" xfId="20" applyFont="1" applyBorder="1" applyAlignment="1">
      <alignment horizontal="right" vertical="center"/>
    </xf>
    <xf numFmtId="0" fontId="35" fillId="0" borderId="0" xfId="19" applyFont="1" applyAlignment="1">
      <alignment vertical="center"/>
    </xf>
    <xf numFmtId="3" fontId="41" fillId="0" borderId="1" xfId="23" applyNumberFormat="1" applyFont="1" applyBorder="1">
      <alignment vertical="center"/>
    </xf>
    <xf numFmtId="38" fontId="41" fillId="0" borderId="1" xfId="28" applyFont="1" applyBorder="1">
      <alignment vertical="center"/>
    </xf>
    <xf numFmtId="0" fontId="37" fillId="0" borderId="0" xfId="19" applyAlignment="1">
      <alignment horizontal="right" vertical="center"/>
    </xf>
    <xf numFmtId="38" fontId="120" fillId="10" borderId="1" xfId="28" applyFont="1" applyFill="1" applyBorder="1" applyAlignment="1">
      <alignment vertical="center" wrapText="1"/>
    </xf>
    <xf numFmtId="0" fontId="59" fillId="0" borderId="0" xfId="0" applyFont="1" applyAlignment="1">
      <alignment horizontal="left" vertical="center" wrapText="1"/>
    </xf>
    <xf numFmtId="0" fontId="61" fillId="0" borderId="34" xfId="0" applyFont="1" applyBorder="1" applyAlignment="1">
      <alignment vertical="center" wrapText="1"/>
    </xf>
    <xf numFmtId="9" fontId="59" fillId="0" borderId="0" xfId="0" applyNumberFormat="1" applyFont="1" applyFill="1" applyAlignment="1">
      <alignment vertical="center"/>
    </xf>
    <xf numFmtId="178" fontId="59" fillId="0" borderId="0" xfId="0" applyNumberFormat="1" applyFont="1" applyFill="1" applyAlignment="1">
      <alignment vertical="center"/>
    </xf>
    <xf numFmtId="9" fontId="59" fillId="0" borderId="0" xfId="2" applyNumberFormat="1" applyFont="1" applyFill="1" applyAlignment="1">
      <alignment vertical="center"/>
    </xf>
    <xf numFmtId="178" fontId="59" fillId="0" borderId="0" xfId="2" applyNumberFormat="1" applyFont="1" applyFill="1" applyAlignment="1">
      <alignment vertical="center"/>
    </xf>
    <xf numFmtId="38" fontId="89" fillId="2" borderId="47" xfId="2" applyFont="1" applyFill="1" applyBorder="1" applyAlignment="1">
      <alignment horizontal="center" vertical="center" wrapText="1"/>
    </xf>
    <xf numFmtId="0" fontId="35" fillId="0" borderId="0" xfId="19" applyFont="1" applyAlignment="1">
      <alignment horizontal="center" vertical="center"/>
    </xf>
    <xf numFmtId="177" fontId="105" fillId="2" borderId="53" xfId="23" applyNumberFormat="1" applyFont="1" applyFill="1" applyBorder="1" applyAlignment="1">
      <alignment horizontal="center" vertical="center" wrapText="1"/>
    </xf>
    <xf numFmtId="177" fontId="105" fillId="0" borderId="96" xfId="23" applyNumberFormat="1" applyFont="1" applyFill="1" applyBorder="1" applyAlignment="1">
      <alignment horizontal="center" vertical="center" wrapText="1"/>
    </xf>
    <xf numFmtId="177" fontId="105" fillId="0" borderId="97" xfId="23" applyNumberFormat="1" applyFont="1" applyFill="1" applyBorder="1" applyAlignment="1">
      <alignment horizontal="center" vertical="center" wrapText="1"/>
    </xf>
    <xf numFmtId="177" fontId="105" fillId="0" borderId="101" xfId="23" applyNumberFormat="1" applyFont="1" applyFill="1" applyBorder="1" applyAlignment="1">
      <alignment horizontal="center" vertical="center" wrapText="1"/>
    </xf>
    <xf numFmtId="3" fontId="90" fillId="9" borderId="82" xfId="23" applyNumberFormat="1" applyFont="1" applyFill="1" applyBorder="1" applyAlignment="1">
      <alignment horizontal="right" vertical="center"/>
    </xf>
    <xf numFmtId="3" fontId="90" fillId="9" borderId="103" xfId="23" applyNumberFormat="1" applyFont="1" applyFill="1" applyBorder="1" applyAlignment="1">
      <alignment horizontal="right" vertical="center"/>
    </xf>
    <xf numFmtId="3" fontId="90" fillId="9" borderId="6" xfId="23" applyNumberFormat="1" applyFont="1" applyFill="1" applyBorder="1" applyAlignment="1">
      <alignment horizontal="right" vertical="center"/>
    </xf>
    <xf numFmtId="3" fontId="90" fillId="9" borderId="99" xfId="23" applyNumberFormat="1" applyFont="1" applyFill="1" applyBorder="1" applyAlignment="1">
      <alignment horizontal="right" vertical="center"/>
    </xf>
    <xf numFmtId="3" fontId="90" fillId="9" borderId="7" xfId="23" applyNumberFormat="1" applyFont="1" applyFill="1" applyBorder="1" applyAlignment="1">
      <alignment horizontal="right" vertical="center"/>
    </xf>
    <xf numFmtId="3" fontId="90" fillId="9" borderId="80" xfId="23" applyNumberFormat="1" applyFont="1" applyFill="1" applyBorder="1" applyAlignment="1">
      <alignment horizontal="right" vertical="center"/>
    </xf>
    <xf numFmtId="3" fontId="90" fillId="11" borderId="7" xfId="23" applyNumberFormat="1" applyFont="1" applyFill="1" applyBorder="1" applyAlignment="1">
      <alignment horizontal="right" vertical="center"/>
    </xf>
    <xf numFmtId="3" fontId="90" fillId="11" borderId="82" xfId="23" applyNumberFormat="1" applyFont="1" applyFill="1" applyBorder="1" applyAlignment="1">
      <alignment horizontal="right" vertical="center"/>
    </xf>
    <xf numFmtId="3" fontId="90" fillId="11" borderId="103" xfId="23" applyNumberFormat="1" applyFont="1" applyFill="1" applyBorder="1" applyAlignment="1">
      <alignment horizontal="right" vertical="center"/>
    </xf>
    <xf numFmtId="3" fontId="90" fillId="11" borderId="6" xfId="23" applyNumberFormat="1" applyFont="1" applyFill="1" applyBorder="1" applyAlignment="1">
      <alignment horizontal="right" vertical="center"/>
    </xf>
    <xf numFmtId="3" fontId="90" fillId="11" borderId="99" xfId="23" applyNumberFormat="1" applyFont="1" applyFill="1" applyBorder="1" applyAlignment="1">
      <alignment horizontal="right" vertical="center"/>
    </xf>
    <xf numFmtId="3" fontId="90" fillId="11" borderId="80" xfId="23" applyNumberFormat="1" applyFont="1" applyFill="1" applyBorder="1" applyAlignment="1">
      <alignment horizontal="right" vertical="center"/>
    </xf>
    <xf numFmtId="3" fontId="90" fillId="9" borderId="19" xfId="23" applyNumberFormat="1" applyFont="1" applyFill="1" applyBorder="1" applyAlignment="1">
      <alignment horizontal="right" vertical="center"/>
    </xf>
    <xf numFmtId="3" fontId="90" fillId="9" borderId="20" xfId="23" applyNumberFormat="1" applyFont="1" applyFill="1" applyBorder="1" applyAlignment="1">
      <alignment horizontal="right" vertical="center"/>
    </xf>
    <xf numFmtId="3" fontId="90" fillId="9" borderId="102" xfId="23" applyNumberFormat="1" applyFont="1" applyFill="1" applyBorder="1" applyAlignment="1">
      <alignment horizontal="right" vertical="center"/>
    </xf>
    <xf numFmtId="3" fontId="90" fillId="9" borderId="0" xfId="23" applyNumberFormat="1" applyFont="1" applyFill="1" applyBorder="1" applyAlignment="1">
      <alignment horizontal="right" vertical="center"/>
    </xf>
    <xf numFmtId="3" fontId="90" fillId="9" borderId="98" xfId="23" applyNumberFormat="1" applyFont="1" applyFill="1" applyBorder="1" applyAlignment="1">
      <alignment horizontal="right" vertical="center"/>
    </xf>
    <xf numFmtId="3" fontId="90" fillId="9" borderId="21" xfId="23" applyNumberFormat="1" applyFont="1" applyFill="1" applyBorder="1" applyAlignment="1">
      <alignment horizontal="right" vertical="center"/>
    </xf>
    <xf numFmtId="177" fontId="105" fillId="0" borderId="60" xfId="23" applyNumberFormat="1" applyFont="1" applyFill="1" applyBorder="1" applyAlignment="1">
      <alignment horizontal="center" vertical="center" wrapText="1"/>
    </xf>
    <xf numFmtId="177" fontId="105" fillId="2" borderId="46" xfId="23" applyNumberFormat="1" applyFont="1" applyFill="1" applyBorder="1" applyAlignment="1">
      <alignment horizontal="center" vertical="center" wrapText="1"/>
    </xf>
    <xf numFmtId="177" fontId="105" fillId="2" borderId="47" xfId="23" applyNumberFormat="1" applyFont="1" applyFill="1" applyBorder="1" applyAlignment="1">
      <alignment horizontal="center" vertical="center" wrapText="1"/>
    </xf>
    <xf numFmtId="177" fontId="105" fillId="0" borderId="46" xfId="23" applyNumberFormat="1" applyFont="1" applyFill="1" applyBorder="1" applyAlignment="1">
      <alignment horizontal="center" vertical="center" wrapText="1"/>
    </xf>
    <xf numFmtId="3" fontId="90" fillId="9" borderId="5" xfId="23" applyNumberFormat="1" applyFont="1" applyFill="1" applyBorder="1" applyAlignment="1">
      <alignment horizontal="right" vertical="center"/>
    </xf>
    <xf numFmtId="3" fontId="90" fillId="11" borderId="5" xfId="23" applyNumberFormat="1" applyFont="1" applyFill="1" applyBorder="1" applyAlignment="1">
      <alignment horizontal="right" vertical="center"/>
    </xf>
    <xf numFmtId="3" fontId="90" fillId="9" borderId="18" xfId="23" applyNumberFormat="1" applyFont="1" applyFill="1" applyBorder="1" applyAlignment="1">
      <alignment horizontal="right" vertical="center"/>
    </xf>
    <xf numFmtId="177" fontId="105" fillId="2" borderId="11" xfId="23" applyNumberFormat="1" applyFont="1" applyFill="1" applyBorder="1" applyAlignment="1">
      <alignment horizontal="center" vertical="center" wrapText="1"/>
    </xf>
    <xf numFmtId="3" fontId="90" fillId="9" borderId="1" xfId="23" applyNumberFormat="1" applyFont="1" applyFill="1" applyBorder="1" applyAlignment="1">
      <alignment horizontal="right" vertical="center"/>
    </xf>
    <xf numFmtId="3" fontId="90" fillId="11" borderId="1" xfId="23" applyNumberFormat="1" applyFont="1" applyFill="1" applyBorder="1" applyAlignment="1">
      <alignment horizontal="right" vertical="center"/>
    </xf>
    <xf numFmtId="3" fontId="90" fillId="9" borderId="4" xfId="23" applyNumberFormat="1" applyFont="1" applyFill="1" applyBorder="1" applyAlignment="1">
      <alignment horizontal="right" vertical="center"/>
    </xf>
    <xf numFmtId="177" fontId="54" fillId="0" borderId="1" xfId="24" applyNumberFormat="1" applyFont="1" applyBorder="1">
      <alignment vertical="center"/>
    </xf>
    <xf numFmtId="3" fontId="121" fillId="11" borderId="18" xfId="23" applyNumberFormat="1" applyFont="1" applyFill="1" applyBorder="1" applyAlignment="1">
      <alignment horizontal="right" vertical="center"/>
    </xf>
    <xf numFmtId="3" fontId="121" fillId="11" borderId="20" xfId="23" applyNumberFormat="1" applyFont="1" applyFill="1" applyBorder="1" applyAlignment="1">
      <alignment horizontal="right" vertical="center"/>
    </xf>
    <xf numFmtId="3" fontId="121" fillId="11" borderId="102" xfId="23" applyNumberFormat="1" applyFont="1" applyFill="1" applyBorder="1" applyAlignment="1">
      <alignment horizontal="right" vertical="center"/>
    </xf>
    <xf numFmtId="3" fontId="121" fillId="11" borderId="4" xfId="23" applyNumberFormat="1" applyFont="1" applyFill="1" applyBorder="1" applyAlignment="1">
      <alignment horizontal="right" vertical="center"/>
    </xf>
    <xf numFmtId="3" fontId="121" fillId="11" borderId="98" xfId="23" applyNumberFormat="1" applyFont="1" applyFill="1" applyBorder="1" applyAlignment="1">
      <alignment horizontal="right" vertical="center"/>
    </xf>
    <xf numFmtId="3" fontId="121" fillId="11" borderId="0" xfId="23" applyNumberFormat="1" applyFont="1" applyFill="1" applyBorder="1" applyAlignment="1">
      <alignment horizontal="right" vertical="center"/>
    </xf>
    <xf numFmtId="3" fontId="121" fillId="11" borderId="19" xfId="23" applyNumberFormat="1" applyFont="1" applyFill="1" applyBorder="1" applyAlignment="1">
      <alignment horizontal="right" vertical="center"/>
    </xf>
    <xf numFmtId="3" fontId="121" fillId="11" borderId="21" xfId="23" applyNumberFormat="1" applyFont="1" applyFill="1" applyBorder="1" applyAlignment="1">
      <alignment horizontal="right" vertical="center"/>
    </xf>
    <xf numFmtId="3" fontId="121" fillId="9" borderId="82" xfId="23" applyNumberFormat="1" applyFont="1" applyFill="1" applyBorder="1" applyAlignment="1">
      <alignment horizontal="right" vertical="center"/>
    </xf>
    <xf numFmtId="3" fontId="121" fillId="9" borderId="103" xfId="23" applyNumberFormat="1" applyFont="1" applyFill="1" applyBorder="1" applyAlignment="1">
      <alignment horizontal="right" vertical="center"/>
    </xf>
    <xf numFmtId="3" fontId="121" fillId="9" borderId="6" xfId="23" applyNumberFormat="1" applyFont="1" applyFill="1" applyBorder="1" applyAlignment="1">
      <alignment horizontal="right" vertical="center"/>
    </xf>
    <xf numFmtId="3" fontId="121" fillId="9" borderId="1" xfId="23" applyNumberFormat="1" applyFont="1" applyFill="1" applyBorder="1" applyAlignment="1">
      <alignment horizontal="right" vertical="center"/>
    </xf>
    <xf numFmtId="3" fontId="121" fillId="9" borderId="99" xfId="23" applyNumberFormat="1" applyFont="1" applyFill="1" applyBorder="1" applyAlignment="1">
      <alignment horizontal="right" vertical="center"/>
    </xf>
    <xf numFmtId="3" fontId="121" fillId="9" borderId="7" xfId="23" applyNumberFormat="1" applyFont="1" applyFill="1" applyBorder="1" applyAlignment="1">
      <alignment horizontal="right" vertical="center"/>
    </xf>
    <xf numFmtId="3" fontId="121" fillId="9" borderId="5" xfId="23" applyNumberFormat="1" applyFont="1" applyFill="1" applyBorder="1" applyAlignment="1">
      <alignment horizontal="right" vertical="center"/>
    </xf>
    <xf numFmtId="3" fontId="121" fillId="9" borderId="80" xfId="23" applyNumberFormat="1" applyFont="1" applyFill="1" applyBorder="1" applyAlignment="1">
      <alignment horizontal="right" vertical="center"/>
    </xf>
    <xf numFmtId="3" fontId="92" fillId="11" borderId="19" xfId="23" applyNumberFormat="1" applyFont="1" applyFill="1" applyBorder="1" applyAlignment="1">
      <alignment horizontal="right" vertical="center"/>
    </xf>
    <xf numFmtId="3" fontId="113" fillId="9" borderId="40" xfId="23" applyNumberFormat="1" applyFont="1" applyFill="1" applyBorder="1" applyAlignment="1">
      <alignment horizontal="right" vertical="center"/>
    </xf>
    <xf numFmtId="3" fontId="92" fillId="9" borderId="15" xfId="23" applyNumberFormat="1" applyFont="1" applyFill="1" applyBorder="1" applyAlignment="1">
      <alignment horizontal="right" vertical="center"/>
    </xf>
    <xf numFmtId="3" fontId="92" fillId="9" borderId="104" xfId="23" applyNumberFormat="1" applyFont="1" applyFill="1" applyBorder="1" applyAlignment="1">
      <alignment horizontal="right" vertical="center"/>
    </xf>
    <xf numFmtId="3" fontId="92" fillId="9" borderId="16" xfId="23" applyNumberFormat="1" applyFont="1" applyFill="1" applyBorder="1" applyAlignment="1">
      <alignment horizontal="right" vertical="center"/>
    </xf>
    <xf numFmtId="3" fontId="92" fillId="9" borderId="41" xfId="23" applyNumberFormat="1" applyFont="1" applyFill="1" applyBorder="1" applyAlignment="1">
      <alignment horizontal="right" vertical="center"/>
    </xf>
    <xf numFmtId="3" fontId="92" fillId="9" borderId="100" xfId="23" applyNumberFormat="1" applyFont="1" applyFill="1" applyBorder="1" applyAlignment="1">
      <alignment horizontal="right" vertical="center"/>
    </xf>
    <xf numFmtId="3" fontId="92" fillId="9" borderId="40" xfId="23" applyNumberFormat="1" applyFont="1" applyFill="1" applyBorder="1" applyAlignment="1">
      <alignment horizontal="right" vertical="center"/>
    </xf>
    <xf numFmtId="3" fontId="92" fillId="9" borderId="42" xfId="23" applyNumberFormat="1" applyFont="1" applyFill="1" applyBorder="1" applyAlignment="1">
      <alignment horizontal="right" vertical="center"/>
    </xf>
    <xf numFmtId="3" fontId="92" fillId="9" borderId="17" xfId="23" applyNumberFormat="1" applyFont="1" applyFill="1" applyBorder="1" applyAlignment="1">
      <alignment horizontal="right" vertical="center"/>
    </xf>
    <xf numFmtId="3" fontId="92" fillId="11" borderId="18" xfId="23" applyNumberFormat="1" applyFont="1" applyFill="1" applyBorder="1" applyAlignment="1">
      <alignment horizontal="right" vertical="center"/>
    </xf>
    <xf numFmtId="3" fontId="114" fillId="9" borderId="7" xfId="23" applyNumberFormat="1" applyFont="1" applyFill="1" applyBorder="1" applyAlignment="1">
      <alignment horizontal="right" vertical="center"/>
    </xf>
    <xf numFmtId="3" fontId="114" fillId="11" borderId="19" xfId="23" applyNumberFormat="1" applyFont="1" applyFill="1" applyBorder="1" applyAlignment="1">
      <alignment horizontal="right" vertical="center"/>
    </xf>
    <xf numFmtId="0" fontId="92" fillId="11" borderId="63" xfId="23" applyFont="1" applyFill="1" applyBorder="1" applyAlignment="1">
      <alignment vertical="center"/>
    </xf>
    <xf numFmtId="0" fontId="92" fillId="9" borderId="58" xfId="23" applyFont="1" applyFill="1" applyBorder="1" applyAlignment="1">
      <alignment vertical="center"/>
    </xf>
    <xf numFmtId="0" fontId="92" fillId="11" borderId="58" xfId="23" applyFont="1" applyFill="1" applyBorder="1" applyAlignment="1">
      <alignment vertical="center"/>
    </xf>
    <xf numFmtId="0" fontId="92" fillId="9" borderId="63" xfId="23" applyFont="1" applyFill="1" applyBorder="1" applyAlignment="1">
      <alignment vertical="center"/>
    </xf>
    <xf numFmtId="0" fontId="92" fillId="9" borderId="39" xfId="23" applyFont="1" applyFill="1" applyBorder="1" applyAlignment="1">
      <alignment horizontal="left" vertical="center"/>
    </xf>
    <xf numFmtId="0" fontId="105" fillId="11" borderId="63" xfId="23" applyFont="1" applyFill="1" applyBorder="1" applyAlignment="1">
      <alignment vertical="center" wrapText="1"/>
    </xf>
    <xf numFmtId="0" fontId="0" fillId="0" borderId="0" xfId="0" applyAlignment="1">
      <alignment horizontal="left" vertical="center"/>
    </xf>
    <xf numFmtId="0" fontId="18" fillId="9" borderId="6" xfId="3" applyFill="1" applyBorder="1">
      <alignment vertical="center"/>
    </xf>
    <xf numFmtId="0" fontId="30" fillId="9" borderId="6" xfId="3" applyFont="1" applyFill="1" applyBorder="1">
      <alignment vertical="center"/>
    </xf>
    <xf numFmtId="0" fontId="72" fillId="9" borderId="6" xfId="3" applyFont="1" applyFill="1" applyBorder="1">
      <alignment vertical="center"/>
    </xf>
    <xf numFmtId="0" fontId="0" fillId="9" borderId="6" xfId="0" applyFill="1" applyBorder="1" applyAlignment="1">
      <alignment vertical="center"/>
    </xf>
    <xf numFmtId="0" fontId="0" fillId="9" borderId="6" xfId="0" applyFill="1" applyBorder="1" applyAlignment="1">
      <alignment horizontal="center" vertical="center"/>
    </xf>
    <xf numFmtId="0" fontId="32" fillId="0" borderId="0" xfId="0" applyNumberFormat="1" applyFont="1" applyFill="1" applyBorder="1" applyAlignment="1" applyProtection="1">
      <alignment vertical="distributed" wrapText="1"/>
    </xf>
    <xf numFmtId="0" fontId="0" fillId="9" borderId="6" xfId="0" applyFill="1" applyBorder="1" applyAlignment="1">
      <alignment horizontal="right" vertical="center"/>
    </xf>
    <xf numFmtId="0" fontId="123" fillId="9" borderId="0" xfId="0" applyNumberFormat="1" applyFont="1" applyFill="1" applyBorder="1" applyAlignment="1" applyProtection="1">
      <alignment vertical="distributed" wrapText="1"/>
    </xf>
    <xf numFmtId="0" fontId="124" fillId="9" borderId="0" xfId="0" applyNumberFormat="1" applyFont="1" applyFill="1" applyBorder="1" applyAlignment="1" applyProtection="1">
      <alignment vertical="distributed" wrapText="1"/>
    </xf>
    <xf numFmtId="0" fontId="124" fillId="9" borderId="19" xfId="0" applyNumberFormat="1" applyFont="1" applyFill="1" applyBorder="1" applyAlignment="1" applyProtection="1">
      <alignment vertical="distributed" wrapText="1"/>
    </xf>
    <xf numFmtId="0" fontId="0" fillId="10" borderId="0" xfId="0" applyFill="1" applyAlignment="1">
      <alignment vertical="center"/>
    </xf>
    <xf numFmtId="0" fontId="0" fillId="9" borderId="65" xfId="0" applyFill="1" applyBorder="1" applyAlignment="1">
      <alignment vertical="center"/>
    </xf>
    <xf numFmtId="0" fontId="0" fillId="9" borderId="0" xfId="0" applyFill="1" applyBorder="1" applyAlignment="1">
      <alignment vertical="center"/>
    </xf>
    <xf numFmtId="0" fontId="0" fillId="9" borderId="81" xfId="0" applyFill="1" applyBorder="1" applyAlignment="1">
      <alignment vertical="center"/>
    </xf>
    <xf numFmtId="0" fontId="0" fillId="4" borderId="0" xfId="0" applyFill="1" applyAlignment="1">
      <alignment vertical="center"/>
    </xf>
    <xf numFmtId="0" fontId="0" fillId="5" borderId="0" xfId="0" applyFill="1" applyAlignment="1">
      <alignment vertical="center"/>
    </xf>
    <xf numFmtId="0" fontId="59" fillId="0" borderId="0" xfId="0" applyFont="1" applyAlignment="1">
      <alignment horizontal="left" vertical="center" wrapText="1"/>
    </xf>
    <xf numFmtId="180" fontId="85" fillId="0" borderId="14" xfId="0" applyNumberFormat="1" applyFont="1" applyFill="1" applyBorder="1" applyAlignment="1" applyProtection="1">
      <alignment horizontal="right" vertical="center" wrapText="1"/>
    </xf>
    <xf numFmtId="38" fontId="59" fillId="2" borderId="47" xfId="2" applyFont="1" applyFill="1" applyBorder="1" applyAlignment="1">
      <alignment horizontal="center" vertical="center" wrapText="1"/>
    </xf>
    <xf numFmtId="0" fontId="30" fillId="0" borderId="0" xfId="0" applyNumberFormat="1" applyFont="1" applyFill="1" applyBorder="1" applyAlignment="1" applyProtection="1">
      <alignment horizontal="left" vertical="center"/>
    </xf>
    <xf numFmtId="179" fontId="127" fillId="0" borderId="0" xfId="21" applyNumberFormat="1" applyFont="1" applyAlignment="1">
      <alignment vertical="center"/>
    </xf>
    <xf numFmtId="0" fontId="0" fillId="0" borderId="0" xfId="0"/>
    <xf numFmtId="0" fontId="35" fillId="0" borderId="0" xfId="19" applyNumberFormat="1" applyFont="1" applyFill="1" applyBorder="1" applyAlignment="1" applyProtection="1">
      <alignment horizontal="left" vertical="center"/>
    </xf>
    <xf numFmtId="0" fontId="30" fillId="0" borderId="0" xfId="19" applyNumberFormat="1" applyFont="1" applyFill="1" applyBorder="1" applyAlignment="1" applyProtection="1">
      <alignment horizontal="left" vertical="center"/>
    </xf>
    <xf numFmtId="179" fontId="75" fillId="0" borderId="0" xfId="19" applyNumberFormat="1" applyFont="1" applyFill="1" applyBorder="1" applyAlignment="1" applyProtection="1">
      <alignment horizontal="left" vertical="center"/>
    </xf>
    <xf numFmtId="38" fontId="30" fillId="0" borderId="0" xfId="20" applyFont="1" applyFill="1" applyBorder="1" applyAlignment="1" applyProtection="1">
      <alignment horizontal="left" vertical="center"/>
    </xf>
    <xf numFmtId="0" fontId="62" fillId="2" borderId="10" xfId="19" applyFont="1" applyFill="1" applyBorder="1" applyAlignment="1">
      <alignment horizontal="center" vertical="center" wrapText="1"/>
    </xf>
    <xf numFmtId="38" fontId="62" fillId="2" borderId="11" xfId="20" applyFont="1" applyFill="1" applyBorder="1" applyAlignment="1">
      <alignment horizontal="center" vertical="center" wrapText="1"/>
    </xf>
    <xf numFmtId="179" fontId="62" fillId="2" borderId="12" xfId="21" applyNumberFormat="1" applyFont="1" applyFill="1" applyBorder="1" applyAlignment="1">
      <alignment horizontal="center" vertical="center"/>
    </xf>
    <xf numFmtId="0" fontId="59" fillId="2" borderId="10" xfId="19" applyFont="1" applyFill="1" applyBorder="1" applyAlignment="1">
      <alignment horizontal="center" vertical="center" wrapText="1"/>
    </xf>
    <xf numFmtId="38" fontId="59" fillId="2" borderId="11" xfId="20" applyFont="1" applyFill="1" applyBorder="1" applyAlignment="1">
      <alignment horizontal="center" vertical="center" wrapText="1"/>
    </xf>
    <xf numFmtId="179" fontId="127" fillId="2" borderId="12" xfId="21" applyNumberFormat="1" applyFont="1" applyFill="1" applyBorder="1" applyAlignment="1">
      <alignment horizontal="center" vertical="center"/>
    </xf>
    <xf numFmtId="0" fontId="60" fillId="2" borderId="60" xfId="19" applyNumberFormat="1" applyFont="1" applyFill="1" applyBorder="1" applyAlignment="1" applyProtection="1">
      <alignment horizontal="center" vertical="center" wrapText="1"/>
    </xf>
    <xf numFmtId="179" fontId="60" fillId="2" borderId="47" xfId="19" applyNumberFormat="1" applyFont="1" applyFill="1" applyBorder="1" applyAlignment="1" applyProtection="1">
      <alignment horizontal="center" vertical="center"/>
    </xf>
    <xf numFmtId="0" fontId="60" fillId="2" borderId="53" xfId="19" applyNumberFormat="1" applyFont="1" applyFill="1" applyBorder="1" applyAlignment="1" applyProtection="1">
      <alignment horizontal="center" vertical="center" wrapText="1"/>
    </xf>
    <xf numFmtId="179" fontId="60" fillId="2" borderId="12" xfId="19" applyNumberFormat="1" applyFont="1" applyFill="1" applyBorder="1" applyAlignment="1" applyProtection="1">
      <alignment horizontal="center" vertical="center"/>
    </xf>
    <xf numFmtId="0" fontId="60" fillId="2" borderId="46" xfId="19" applyNumberFormat="1" applyFont="1" applyFill="1" applyBorder="1" applyAlignment="1" applyProtection="1">
      <alignment horizontal="center" vertical="center" wrapText="1"/>
    </xf>
    <xf numFmtId="176" fontId="26" fillId="2" borderId="20" xfId="19" applyNumberFormat="1" applyFont="1" applyFill="1" applyBorder="1" applyAlignment="1" applyProtection="1">
      <alignment horizontal="center" vertical="center" wrapText="1"/>
    </xf>
    <xf numFmtId="0" fontId="59" fillId="12" borderId="13" xfId="19" applyFont="1" applyFill="1" applyBorder="1" applyAlignment="1">
      <alignment vertical="center" wrapText="1"/>
    </xf>
    <xf numFmtId="38" fontId="59" fillId="0" borderId="3" xfId="20" applyFont="1" applyFill="1" applyBorder="1" applyAlignment="1">
      <alignment vertical="center"/>
    </xf>
    <xf numFmtId="179" fontId="127" fillId="0" borderId="14" xfId="21" applyNumberFormat="1" applyFont="1" applyFill="1" applyBorder="1" applyAlignment="1">
      <alignment vertical="center"/>
    </xf>
    <xf numFmtId="0" fontId="62" fillId="12" borderId="43" xfId="19" applyNumberFormat="1" applyFont="1" applyFill="1" applyBorder="1" applyAlignment="1" applyProtection="1">
      <alignment vertical="center" wrapText="1"/>
    </xf>
    <xf numFmtId="38" fontId="62" fillId="0" borderId="3" xfId="20" applyFont="1" applyFill="1" applyBorder="1" applyAlignment="1" applyProtection="1">
      <alignment vertical="center" wrapText="1"/>
    </xf>
    <xf numFmtId="179" fontId="62" fillId="0" borderId="44" xfId="19" applyNumberFormat="1" applyFont="1" applyFill="1" applyBorder="1" applyAlignment="1" applyProtection="1">
      <alignment horizontal="right" vertical="center" wrapText="1"/>
    </xf>
    <xf numFmtId="0" fontId="62" fillId="12" borderId="13" xfId="19" applyNumberFormat="1" applyFont="1" applyFill="1" applyBorder="1" applyAlignment="1" applyProtection="1">
      <alignment vertical="center" wrapText="1"/>
    </xf>
    <xf numFmtId="179" fontId="62" fillId="0" borderId="14" xfId="19" applyNumberFormat="1" applyFont="1" applyFill="1" applyBorder="1" applyAlignment="1" applyProtection="1">
      <alignment horizontal="right" vertical="center" wrapText="1"/>
    </xf>
    <xf numFmtId="176" fontId="26" fillId="2" borderId="66" xfId="19" applyNumberFormat="1" applyFont="1" applyFill="1" applyBorder="1" applyAlignment="1" applyProtection="1">
      <alignment horizontal="center" vertical="center" wrapText="1"/>
    </xf>
    <xf numFmtId="0" fontId="59" fillId="12" borderId="8" xfId="19" applyFont="1" applyFill="1" applyBorder="1" applyAlignment="1">
      <alignment vertical="center" wrapText="1"/>
    </xf>
    <xf numFmtId="38" fontId="59" fillId="0" borderId="1" xfId="20" applyFont="1" applyFill="1" applyBorder="1" applyAlignment="1">
      <alignment vertical="center"/>
    </xf>
    <xf numFmtId="179" fontId="127" fillId="0" borderId="9" xfId="21" applyNumberFormat="1" applyFont="1" applyFill="1" applyBorder="1" applyAlignment="1">
      <alignment vertical="center"/>
    </xf>
    <xf numFmtId="0" fontId="62" fillId="12" borderId="7" xfId="19" applyNumberFormat="1" applyFont="1" applyFill="1" applyBorder="1" applyAlignment="1" applyProtection="1">
      <alignment vertical="center" wrapText="1"/>
    </xf>
    <xf numFmtId="38" fontId="62" fillId="0" borderId="1" xfId="20" applyFont="1" applyFill="1" applyBorder="1" applyAlignment="1" applyProtection="1">
      <alignment vertical="center" wrapText="1"/>
    </xf>
    <xf numFmtId="179" fontId="62" fillId="0" borderId="5" xfId="19" applyNumberFormat="1" applyFont="1" applyFill="1" applyBorder="1" applyAlignment="1" applyProtection="1">
      <alignment horizontal="right" vertical="center" wrapText="1"/>
    </xf>
    <xf numFmtId="0" fontId="62" fillId="12" borderId="8" xfId="19" applyNumberFormat="1" applyFont="1" applyFill="1" applyBorder="1" applyAlignment="1" applyProtection="1">
      <alignment vertical="center" wrapText="1"/>
    </xf>
    <xf numFmtId="179" fontId="62" fillId="0" borderId="9" xfId="19" applyNumberFormat="1" applyFont="1" applyFill="1" applyBorder="1" applyAlignment="1" applyProtection="1">
      <alignment horizontal="right" vertical="center" wrapText="1"/>
    </xf>
    <xf numFmtId="38" fontId="128" fillId="0" borderId="1" xfId="20" applyFont="1" applyFill="1" applyBorder="1" applyAlignment="1" applyProtection="1">
      <alignment vertical="center" wrapText="1"/>
    </xf>
    <xf numFmtId="0" fontId="127" fillId="12" borderId="8" xfId="19" applyFont="1" applyFill="1" applyBorder="1" applyAlignment="1">
      <alignment vertical="center" wrapText="1"/>
    </xf>
    <xf numFmtId="38" fontId="62" fillId="0" borderId="1" xfId="20" applyFont="1" applyFill="1" applyBorder="1" applyAlignment="1">
      <alignment vertical="center"/>
    </xf>
    <xf numFmtId="179" fontId="129" fillId="0" borderId="5" xfId="19" applyNumberFormat="1" applyFont="1" applyFill="1" applyBorder="1" applyAlignment="1" applyProtection="1">
      <alignment horizontal="right" vertical="center" wrapText="1"/>
    </xf>
    <xf numFmtId="179" fontId="62" fillId="0" borderId="9" xfId="19" applyNumberFormat="1" applyFont="1" applyFill="1" applyBorder="1" applyAlignment="1" applyProtection="1">
      <alignment horizontal="center" vertical="center" wrapText="1"/>
    </xf>
    <xf numFmtId="0" fontId="59" fillId="12" borderId="31" xfId="19" applyFont="1" applyFill="1" applyBorder="1" applyAlignment="1">
      <alignment vertical="center" wrapText="1"/>
    </xf>
    <xf numFmtId="38" fontId="59" fillId="0" borderId="2" xfId="20" applyFont="1" applyFill="1" applyBorder="1" applyAlignment="1">
      <alignment vertical="center"/>
    </xf>
    <xf numFmtId="179" fontId="127" fillId="0" borderId="32" xfId="21" applyNumberFormat="1" applyFont="1" applyFill="1" applyBorder="1" applyAlignment="1">
      <alignment vertical="center"/>
    </xf>
    <xf numFmtId="0" fontId="62" fillId="12" borderId="61" xfId="19" applyNumberFormat="1" applyFont="1" applyFill="1" applyBorder="1" applyAlignment="1" applyProtection="1">
      <alignment vertical="center" wrapText="1"/>
    </xf>
    <xf numFmtId="38" fontId="128" fillId="0" borderId="2" xfId="20" applyFont="1" applyFill="1" applyBorder="1" applyAlignment="1" applyProtection="1">
      <alignment vertical="center" wrapText="1"/>
    </xf>
    <xf numFmtId="179" fontId="62" fillId="0" borderId="64" xfId="19" applyNumberFormat="1" applyFont="1" applyFill="1" applyBorder="1" applyAlignment="1" applyProtection="1">
      <alignment horizontal="right" vertical="center" wrapText="1"/>
    </xf>
    <xf numFmtId="0" fontId="62" fillId="12" borderId="31" xfId="19" applyNumberFormat="1" applyFont="1" applyFill="1" applyBorder="1" applyAlignment="1" applyProtection="1">
      <alignment vertical="center" wrapText="1"/>
    </xf>
    <xf numFmtId="179" fontId="62" fillId="0" borderId="32" xfId="19" applyNumberFormat="1" applyFont="1" applyFill="1" applyBorder="1" applyAlignment="1" applyProtection="1">
      <alignment horizontal="right" vertical="center" wrapText="1"/>
    </xf>
    <xf numFmtId="176" fontId="26" fillId="2" borderId="67" xfId="19" applyNumberFormat="1" applyFont="1" applyFill="1" applyBorder="1" applyAlignment="1" applyProtection="1">
      <alignment horizontal="center" vertical="center" wrapText="1"/>
    </xf>
    <xf numFmtId="0" fontId="127" fillId="12" borderId="34" xfId="19" applyFont="1" applyFill="1" applyBorder="1" applyAlignment="1">
      <alignment vertical="center" wrapText="1"/>
    </xf>
    <xf numFmtId="38" fontId="62" fillId="0" borderId="50" xfId="20" applyFont="1" applyFill="1" applyBorder="1" applyAlignment="1">
      <alignment vertical="center"/>
    </xf>
    <xf numFmtId="179" fontId="127" fillId="0" borderId="62" xfId="21" applyNumberFormat="1" applyFont="1" applyFill="1" applyBorder="1" applyAlignment="1">
      <alignment vertical="center"/>
    </xf>
    <xf numFmtId="0" fontId="59" fillId="12" borderId="34" xfId="19" applyFont="1" applyFill="1" applyBorder="1" applyAlignment="1">
      <alignment vertical="center" wrapText="1"/>
    </xf>
    <xf numFmtId="38" fontId="59" fillId="0" borderId="50" xfId="20" applyFont="1" applyFill="1" applyBorder="1" applyAlignment="1">
      <alignment vertical="center"/>
    </xf>
    <xf numFmtId="0" fontId="62" fillId="12" borderId="49" xfId="19" applyNumberFormat="1" applyFont="1" applyFill="1" applyBorder="1" applyAlignment="1" applyProtection="1">
      <alignment vertical="center" wrapText="1"/>
    </xf>
    <xf numFmtId="38" fontId="128" fillId="0" borderId="50" xfId="20" applyFont="1" applyFill="1" applyBorder="1" applyAlignment="1" applyProtection="1">
      <alignment vertical="center" wrapText="1"/>
    </xf>
    <xf numFmtId="179" fontId="62" fillId="0" borderId="51" xfId="19" applyNumberFormat="1" applyFont="1" applyFill="1" applyBorder="1" applyAlignment="1" applyProtection="1">
      <alignment horizontal="right" vertical="center" wrapText="1"/>
    </xf>
    <xf numFmtId="0" fontId="62" fillId="12" borderId="34" xfId="19" applyNumberFormat="1" applyFont="1" applyFill="1" applyBorder="1" applyAlignment="1" applyProtection="1">
      <alignment vertical="center" wrapText="1"/>
    </xf>
    <xf numFmtId="179" fontId="62" fillId="0" borderId="62" xfId="19" applyNumberFormat="1" applyFont="1" applyFill="1" applyBorder="1" applyAlignment="1" applyProtection="1">
      <alignment horizontal="right" vertical="center" wrapText="1"/>
    </xf>
    <xf numFmtId="176" fontId="26" fillId="2" borderId="53" xfId="19" applyNumberFormat="1" applyFont="1" applyFill="1" applyBorder="1" applyAlignment="1" applyProtection="1">
      <alignment horizontal="center" vertical="center" wrapText="1"/>
    </xf>
    <xf numFmtId="0" fontId="130" fillId="12" borderId="10" xfId="19" applyFont="1" applyFill="1" applyBorder="1" applyAlignment="1">
      <alignment vertical="center" wrapText="1"/>
    </xf>
    <xf numFmtId="38" fontId="59" fillId="0" borderId="11" xfId="20" applyFont="1" applyFill="1" applyBorder="1" applyAlignment="1">
      <alignment vertical="center"/>
    </xf>
    <xf numFmtId="179" fontId="127" fillId="0" borderId="12" xfId="21" applyNumberFormat="1" applyFont="1" applyFill="1" applyBorder="1" applyAlignment="1">
      <alignment horizontal="right" vertical="center"/>
    </xf>
    <xf numFmtId="179" fontId="127" fillId="0" borderId="12" xfId="21" applyNumberFormat="1" applyFont="1" applyFill="1" applyBorder="1" applyAlignment="1">
      <alignment vertical="center"/>
    </xf>
    <xf numFmtId="0" fontId="112" fillId="12" borderId="46" xfId="19" applyNumberFormat="1" applyFont="1" applyFill="1" applyBorder="1" applyAlignment="1" applyProtection="1">
      <alignment vertical="center" wrapText="1"/>
    </xf>
    <xf numFmtId="38" fontId="128" fillId="0" borderId="11" xfId="20" applyFont="1" applyFill="1" applyBorder="1" applyAlignment="1" applyProtection="1">
      <alignment vertical="center" wrapText="1"/>
    </xf>
    <xf numFmtId="179" fontId="62" fillId="0" borderId="47" xfId="19" applyNumberFormat="1" applyFont="1" applyFill="1" applyBorder="1" applyAlignment="1" applyProtection="1">
      <alignment horizontal="right" vertical="center" wrapText="1"/>
    </xf>
    <xf numFmtId="0" fontId="112" fillId="12" borderId="10" xfId="19" applyNumberFormat="1" applyFont="1" applyFill="1" applyBorder="1" applyAlignment="1" applyProtection="1">
      <alignment vertical="center" wrapText="1"/>
    </xf>
    <xf numFmtId="179" fontId="62" fillId="0" borderId="12" xfId="19" applyNumberFormat="1" applyFont="1" applyFill="1" applyBorder="1" applyAlignment="1" applyProtection="1">
      <alignment horizontal="right" vertical="center" wrapText="1"/>
    </xf>
    <xf numFmtId="0" fontId="62" fillId="12" borderId="13" xfId="19" applyFont="1" applyFill="1" applyBorder="1" applyAlignment="1">
      <alignment vertical="center" wrapText="1"/>
    </xf>
    <xf numFmtId="0" fontId="127" fillId="12" borderId="13" xfId="19" applyFont="1" applyFill="1" applyBorder="1" applyAlignment="1">
      <alignment vertical="center" wrapText="1"/>
    </xf>
    <xf numFmtId="0" fontId="129" fillId="12" borderId="43" xfId="19" applyNumberFormat="1" applyFont="1" applyFill="1" applyBorder="1" applyAlignment="1" applyProtection="1">
      <alignment vertical="center" wrapText="1"/>
    </xf>
    <xf numFmtId="38" fontId="128" fillId="0" borderId="3" xfId="20" applyFont="1" applyFill="1" applyBorder="1" applyAlignment="1" applyProtection="1">
      <alignment vertical="center" wrapText="1"/>
    </xf>
    <xf numFmtId="0" fontId="62" fillId="12" borderId="8" xfId="19" applyFont="1" applyFill="1" applyBorder="1" applyAlignment="1">
      <alignment vertical="center" wrapText="1"/>
    </xf>
    <xf numFmtId="0" fontId="88" fillId="12" borderId="8" xfId="19" applyFont="1" applyFill="1" applyBorder="1" applyAlignment="1">
      <alignment vertical="center" wrapText="1"/>
    </xf>
    <xf numFmtId="0" fontId="129" fillId="12" borderId="8" xfId="19" applyFont="1" applyFill="1" applyBorder="1" applyAlignment="1">
      <alignment vertical="center" wrapText="1"/>
    </xf>
    <xf numFmtId="179" fontId="127" fillId="0" borderId="9" xfId="21" applyNumberFormat="1" applyFont="1" applyFill="1" applyBorder="1" applyAlignment="1">
      <alignment horizontal="right" vertical="center"/>
    </xf>
    <xf numFmtId="179" fontId="62" fillId="0" borderId="51" xfId="19" applyNumberFormat="1" applyFont="1" applyFill="1" applyBorder="1" applyAlignment="1" applyProtection="1">
      <alignment horizontal="center" vertical="center" wrapText="1"/>
    </xf>
    <xf numFmtId="179" fontId="62" fillId="0" borderId="5" xfId="19" applyNumberFormat="1" applyFont="1" applyFill="1" applyBorder="1" applyAlignment="1" applyProtection="1">
      <alignment horizontal="center" vertical="center" wrapText="1"/>
    </xf>
    <xf numFmtId="0" fontId="59" fillId="12" borderId="10" xfId="19" applyFont="1" applyFill="1" applyBorder="1" applyAlignment="1">
      <alignment vertical="center" wrapText="1"/>
    </xf>
    <xf numFmtId="0" fontId="62" fillId="12" borderId="46" xfId="19" applyNumberFormat="1" applyFont="1" applyFill="1" applyBorder="1" applyAlignment="1" applyProtection="1">
      <alignment vertical="center" wrapText="1"/>
    </xf>
    <xf numFmtId="0" fontId="62" fillId="12" borderId="10" xfId="19" applyNumberFormat="1" applyFont="1" applyFill="1" applyBorder="1" applyAlignment="1" applyProtection="1">
      <alignment vertical="center" wrapText="1"/>
    </xf>
    <xf numFmtId="38" fontId="62" fillId="0" borderId="3" xfId="20" applyFont="1" applyFill="1" applyBorder="1" applyAlignment="1">
      <alignment vertical="center"/>
    </xf>
    <xf numFmtId="0" fontId="60" fillId="12" borderId="10" xfId="19" applyFont="1" applyFill="1" applyBorder="1" applyAlignment="1">
      <alignment vertical="center" wrapText="1"/>
    </xf>
    <xf numFmtId="179" fontId="60" fillId="0" borderId="12" xfId="19" applyNumberFormat="1" applyFont="1" applyBorder="1" applyAlignment="1">
      <alignment horizontal="right" vertical="center"/>
    </xf>
    <xf numFmtId="0" fontId="62" fillId="2" borderId="31" xfId="19" applyFont="1" applyFill="1" applyBorder="1" applyAlignment="1">
      <alignment horizontal="center" vertical="center" wrapText="1"/>
    </xf>
    <xf numFmtId="38" fontId="62" fillId="2" borderId="2" xfId="20" applyFont="1" applyFill="1" applyBorder="1" applyAlignment="1">
      <alignment horizontal="center" vertical="center" wrapText="1"/>
    </xf>
    <xf numFmtId="179" fontId="62" fillId="2" borderId="32" xfId="21" applyNumberFormat="1" applyFont="1" applyFill="1" applyBorder="1" applyAlignment="1">
      <alignment horizontal="center" vertical="center"/>
    </xf>
    <xf numFmtId="0" fontId="59" fillId="2" borderId="31" xfId="19" applyFont="1" applyFill="1" applyBorder="1" applyAlignment="1">
      <alignment horizontal="center" vertical="center" wrapText="1"/>
    </xf>
    <xf numFmtId="38" fontId="59" fillId="2" borderId="2" xfId="20" applyFont="1" applyFill="1" applyBorder="1" applyAlignment="1">
      <alignment horizontal="center" vertical="center" wrapText="1"/>
    </xf>
    <xf numFmtId="179" fontId="127" fillId="2" borderId="32" xfId="21" applyNumberFormat="1" applyFont="1" applyFill="1" applyBorder="1" applyAlignment="1">
      <alignment horizontal="center" vertical="center"/>
    </xf>
    <xf numFmtId="0" fontId="60" fillId="2" borderId="65" xfId="19" applyNumberFormat="1" applyFont="1" applyFill="1" applyBorder="1" applyAlignment="1" applyProtection="1">
      <alignment horizontal="center" vertical="center" wrapText="1"/>
    </xf>
    <xf numFmtId="0" fontId="60" fillId="2" borderId="66" xfId="19" applyNumberFormat="1" applyFont="1" applyFill="1" applyBorder="1" applyAlignment="1" applyProtection="1">
      <alignment horizontal="center" vertical="center" wrapText="1"/>
    </xf>
    <xf numFmtId="179" fontId="60" fillId="2" borderId="32" xfId="19" applyNumberFormat="1" applyFont="1" applyFill="1" applyBorder="1" applyAlignment="1" applyProtection="1">
      <alignment horizontal="center" vertical="center"/>
    </xf>
    <xf numFmtId="0" fontId="60" fillId="2" borderId="61" xfId="19" applyNumberFormat="1" applyFont="1" applyFill="1" applyBorder="1" applyAlignment="1" applyProtection="1">
      <alignment horizontal="center" vertical="center" wrapText="1"/>
    </xf>
    <xf numFmtId="0" fontId="59" fillId="2" borderId="48" xfId="19" applyFont="1" applyFill="1" applyBorder="1" applyAlignment="1">
      <alignment horizontal="center" vertical="center"/>
    </xf>
    <xf numFmtId="0" fontId="60" fillId="12" borderId="49" xfId="19" applyFont="1" applyFill="1" applyBorder="1" applyAlignment="1">
      <alignment vertical="center" wrapText="1"/>
    </xf>
    <xf numFmtId="179" fontId="60" fillId="0" borderId="14" xfId="19" applyNumberFormat="1" applyFont="1" applyBorder="1" applyAlignment="1">
      <alignment horizontal="right" vertical="center"/>
    </xf>
    <xf numFmtId="0" fontId="60" fillId="12" borderId="34" xfId="19" applyFont="1" applyFill="1" applyBorder="1" applyAlignment="1">
      <alignment vertical="center" wrapText="1"/>
    </xf>
    <xf numFmtId="179" fontId="60" fillId="0" borderId="62" xfId="19" applyNumberFormat="1" applyFont="1" applyBorder="1" applyAlignment="1">
      <alignment horizontal="right" vertical="center"/>
    </xf>
    <xf numFmtId="0" fontId="59" fillId="2" borderId="58" xfId="19" applyFont="1" applyFill="1" applyBorder="1" applyAlignment="1">
      <alignment horizontal="center" vertical="center"/>
    </xf>
    <xf numFmtId="179" fontId="127" fillId="0" borderId="14" xfId="21" applyNumberFormat="1" applyFont="1" applyBorder="1" applyAlignment="1">
      <alignment vertical="center"/>
    </xf>
    <xf numFmtId="0" fontId="60" fillId="12" borderId="7" xfId="19" applyFont="1" applyFill="1" applyBorder="1" applyAlignment="1">
      <alignment vertical="center" wrapText="1"/>
    </xf>
    <xf numFmtId="179" fontId="60" fillId="0" borderId="5" xfId="19" applyNumberFormat="1" applyFont="1" applyBorder="1" applyAlignment="1">
      <alignment horizontal="right" vertical="center"/>
    </xf>
    <xf numFmtId="0" fontId="60" fillId="12" borderId="8" xfId="19" applyFont="1" applyFill="1" applyBorder="1" applyAlignment="1">
      <alignment vertical="center" wrapText="1"/>
    </xf>
    <xf numFmtId="179" fontId="60" fillId="0" borderId="9" xfId="19" applyNumberFormat="1" applyFont="1" applyBorder="1" applyAlignment="1">
      <alignment horizontal="right" vertical="center"/>
    </xf>
    <xf numFmtId="179" fontId="37" fillId="0" borderId="0" xfId="19" applyNumberFormat="1" applyAlignment="1">
      <alignment vertical="center"/>
    </xf>
    <xf numFmtId="179" fontId="127" fillId="0" borderId="9" xfId="21" applyNumberFormat="1" applyFont="1" applyBorder="1" applyAlignment="1">
      <alignment vertical="center"/>
    </xf>
    <xf numFmtId="0" fontId="59" fillId="2" borderId="37" xfId="19" applyFont="1" applyFill="1" applyBorder="1" applyAlignment="1">
      <alignment horizontal="center" vertical="center"/>
    </xf>
    <xf numFmtId="0" fontId="60" fillId="12" borderId="61" xfId="19" applyFont="1" applyFill="1" applyBorder="1" applyAlignment="1">
      <alignment vertical="center" wrapText="1"/>
    </xf>
    <xf numFmtId="179" fontId="60" fillId="0" borderId="32" xfId="19" applyNumberFormat="1" applyFont="1" applyBorder="1" applyAlignment="1">
      <alignment horizontal="center" vertical="center"/>
    </xf>
    <xf numFmtId="0" fontId="61" fillId="12" borderId="31" xfId="19" applyFont="1" applyFill="1" applyBorder="1" applyAlignment="1">
      <alignment vertical="center" wrapText="1"/>
    </xf>
    <xf numFmtId="179" fontId="60" fillId="0" borderId="32" xfId="19" applyNumberFormat="1" applyFont="1" applyBorder="1" applyAlignment="1">
      <alignment horizontal="right" vertical="center"/>
    </xf>
    <xf numFmtId="179" fontId="127" fillId="0" borderId="62" xfId="21" applyNumberFormat="1" applyFont="1" applyBorder="1" applyAlignment="1">
      <alignment vertical="center"/>
    </xf>
    <xf numFmtId="179" fontId="60" fillId="0" borderId="51" xfId="19" applyNumberFormat="1" applyFont="1" applyBorder="1" applyAlignment="1">
      <alignment horizontal="right" vertical="center"/>
    </xf>
    <xf numFmtId="0" fontId="61" fillId="12" borderId="8" xfId="19" applyFont="1" applyFill="1" applyBorder="1" applyAlignment="1">
      <alignment vertical="center" wrapText="1"/>
    </xf>
    <xf numFmtId="0" fontId="59" fillId="2" borderId="45" xfId="19" applyFont="1" applyFill="1" applyBorder="1" applyAlignment="1">
      <alignment horizontal="center" vertical="center"/>
    </xf>
    <xf numFmtId="0" fontId="61" fillId="12" borderId="46" xfId="19" applyFont="1" applyFill="1" applyBorder="1" applyAlignment="1">
      <alignment vertical="center" wrapText="1"/>
    </xf>
    <xf numFmtId="179" fontId="127" fillId="0" borderId="12" xfId="21" applyNumberFormat="1" applyFont="1" applyBorder="1" applyAlignment="1">
      <alignment vertical="center"/>
    </xf>
    <xf numFmtId="0" fontId="60" fillId="12" borderId="46" xfId="19" applyFont="1" applyFill="1" applyBorder="1" applyAlignment="1">
      <alignment vertical="center" wrapText="1"/>
    </xf>
    <xf numFmtId="179" fontId="60" fillId="0" borderId="12" xfId="19" applyNumberFormat="1" applyFont="1" applyBorder="1" applyAlignment="1">
      <alignment horizontal="center" vertical="center"/>
    </xf>
    <xf numFmtId="0" fontId="59" fillId="2" borderId="36" xfId="19" applyFont="1" applyFill="1" applyBorder="1" applyAlignment="1">
      <alignment horizontal="center" vertical="center"/>
    </xf>
    <xf numFmtId="0" fontId="61" fillId="12" borderId="43" xfId="19" applyFont="1" applyFill="1" applyBorder="1" applyAlignment="1">
      <alignment vertical="center" wrapText="1"/>
    </xf>
    <xf numFmtId="0" fontId="60" fillId="12" borderId="13" xfId="19" applyFont="1" applyFill="1" applyBorder="1" applyAlignment="1">
      <alignment vertical="center" wrapText="1"/>
    </xf>
    <xf numFmtId="0" fontId="60" fillId="12" borderId="43" xfId="19" applyFont="1" applyFill="1" applyBorder="1" applyAlignment="1">
      <alignment vertical="center" wrapText="1"/>
    </xf>
    <xf numFmtId="179" fontId="60" fillId="0" borderId="9" xfId="19" applyNumberFormat="1" applyFont="1" applyFill="1" applyBorder="1" applyAlignment="1">
      <alignment horizontal="right" vertical="center"/>
    </xf>
    <xf numFmtId="179" fontId="60" fillId="0" borderId="5" xfId="19" applyNumberFormat="1" applyFont="1" applyFill="1" applyBorder="1" applyAlignment="1">
      <alignment horizontal="right" vertical="center"/>
    </xf>
    <xf numFmtId="0" fontId="127" fillId="12" borderId="31" xfId="19" applyFont="1" applyFill="1" applyBorder="1" applyAlignment="1">
      <alignment vertical="center" wrapText="1"/>
    </xf>
    <xf numFmtId="38" fontId="62" fillId="0" borderId="2" xfId="20" applyFont="1" applyFill="1" applyBorder="1" applyAlignment="1">
      <alignment vertical="center"/>
    </xf>
    <xf numFmtId="179" fontId="127" fillId="0" borderId="32" xfId="21" applyNumberFormat="1" applyFont="1" applyBorder="1" applyAlignment="1">
      <alignment vertical="center"/>
    </xf>
    <xf numFmtId="179" fontId="60" fillId="0" borderId="64" xfId="19" applyNumberFormat="1" applyFont="1" applyFill="1" applyBorder="1" applyAlignment="1">
      <alignment horizontal="right" vertical="center"/>
    </xf>
    <xf numFmtId="0" fontId="60" fillId="12" borderId="31" xfId="19" applyFont="1" applyFill="1" applyBorder="1" applyAlignment="1">
      <alignment vertical="center" wrapText="1"/>
    </xf>
    <xf numFmtId="0" fontId="89" fillId="12" borderId="8" xfId="19" applyFont="1" applyFill="1" applyBorder="1" applyAlignment="1">
      <alignment vertical="center" wrapText="1"/>
    </xf>
    <xf numFmtId="0" fontId="61" fillId="12" borderId="7" xfId="19" applyFont="1" applyFill="1" applyBorder="1" applyAlignment="1">
      <alignment vertical="center" wrapText="1"/>
    </xf>
    <xf numFmtId="0" fontId="63" fillId="12" borderId="7" xfId="19" applyFont="1" applyFill="1" applyBorder="1" applyAlignment="1">
      <alignment vertical="center" wrapText="1"/>
    </xf>
    <xf numFmtId="0" fontId="62" fillId="12" borderId="46" xfId="19" applyFont="1" applyFill="1" applyBorder="1" applyAlignment="1">
      <alignment vertical="center" wrapText="1"/>
    </xf>
    <xf numFmtId="38" fontId="62" fillId="0" borderId="11" xfId="20" applyFont="1" applyFill="1" applyBorder="1" applyAlignment="1">
      <alignment vertical="center"/>
    </xf>
    <xf numFmtId="179" fontId="60" fillId="0" borderId="47" xfId="19" applyNumberFormat="1" applyFont="1" applyBorder="1" applyAlignment="1">
      <alignment horizontal="right" vertical="center"/>
    </xf>
    <xf numFmtId="179" fontId="60" fillId="0" borderId="44" xfId="19" applyNumberFormat="1" applyFont="1" applyBorder="1" applyAlignment="1">
      <alignment horizontal="right" vertical="center"/>
    </xf>
    <xf numFmtId="0" fontId="60" fillId="12" borderId="19" xfId="19" applyFont="1" applyFill="1" applyBorder="1" applyAlignment="1">
      <alignment vertical="center" wrapText="1"/>
    </xf>
    <xf numFmtId="38" fontId="59" fillId="0" borderId="4" xfId="20" applyFont="1" applyFill="1" applyBorder="1" applyAlignment="1">
      <alignment vertical="center"/>
    </xf>
    <xf numFmtId="179" fontId="60" fillId="0" borderId="22" xfId="19" applyNumberFormat="1" applyFont="1" applyBorder="1" applyAlignment="1">
      <alignment horizontal="right" vertical="center"/>
    </xf>
    <xf numFmtId="0" fontId="88" fillId="12" borderId="31" xfId="19" applyFont="1" applyFill="1" applyBorder="1" applyAlignment="1">
      <alignment vertical="center" wrapText="1"/>
    </xf>
    <xf numFmtId="179" fontId="60" fillId="0" borderId="5" xfId="19" applyNumberFormat="1" applyFont="1" applyBorder="1" applyAlignment="1">
      <alignment horizontal="center" vertical="center"/>
    </xf>
    <xf numFmtId="0" fontId="88" fillId="12" borderId="10" xfId="19" applyFont="1" applyFill="1" applyBorder="1" applyAlignment="1">
      <alignment vertical="center" wrapText="1"/>
    </xf>
    <xf numFmtId="179" fontId="62" fillId="0" borderId="12" xfId="19" applyNumberFormat="1" applyFont="1" applyBorder="1" applyAlignment="1">
      <alignment horizontal="right" vertical="center"/>
    </xf>
    <xf numFmtId="0" fontId="60" fillId="0" borderId="0" xfId="19" applyFont="1" applyAlignment="1">
      <alignment vertical="center"/>
    </xf>
    <xf numFmtId="0" fontId="59" fillId="0" borderId="0" xfId="19" applyFont="1" applyAlignment="1">
      <alignment vertical="center"/>
    </xf>
    <xf numFmtId="182" fontId="59" fillId="0" borderId="0" xfId="21" applyNumberFormat="1" applyFont="1" applyAlignment="1">
      <alignment vertical="center"/>
    </xf>
    <xf numFmtId="0" fontId="60" fillId="0" borderId="0" xfId="19" applyFont="1" applyFill="1" applyAlignment="1">
      <alignment vertical="center" wrapText="1"/>
    </xf>
    <xf numFmtId="0" fontId="37" fillId="0" borderId="0" xfId="19" applyFill="1" applyAlignment="1">
      <alignment vertical="center" wrapText="1"/>
    </xf>
    <xf numFmtId="182" fontId="62" fillId="2" borderId="12" xfId="21" applyNumberFormat="1" applyFont="1" applyFill="1" applyBorder="1" applyAlignment="1">
      <alignment horizontal="center" vertical="center"/>
    </xf>
    <xf numFmtId="182" fontId="59" fillId="2" borderId="12" xfId="21" applyNumberFormat="1" applyFont="1" applyFill="1" applyBorder="1" applyAlignment="1">
      <alignment horizontal="center" vertical="center"/>
    </xf>
    <xf numFmtId="38" fontId="37" fillId="0" borderId="0" xfId="19" applyNumberFormat="1" applyFill="1" applyAlignment="1">
      <alignment vertical="center"/>
    </xf>
    <xf numFmtId="179" fontId="127" fillId="0" borderId="22" xfId="21" applyNumberFormat="1" applyFont="1" applyFill="1" applyBorder="1" applyAlignment="1">
      <alignment horizontal="right" vertical="center"/>
    </xf>
    <xf numFmtId="179" fontId="127" fillId="0" borderId="22" xfId="21" applyNumberFormat="1" applyFont="1" applyFill="1" applyBorder="1" applyAlignment="1">
      <alignment vertical="center"/>
    </xf>
    <xf numFmtId="0" fontId="88" fillId="12" borderId="34" xfId="19" applyFont="1" applyFill="1" applyBorder="1" applyAlignment="1">
      <alignment vertical="center" wrapText="1"/>
    </xf>
    <xf numFmtId="179" fontId="127" fillId="0" borderId="27" xfId="21" applyNumberFormat="1" applyFont="1" applyFill="1" applyBorder="1" applyAlignment="1">
      <alignment horizontal="right" vertical="center"/>
    </xf>
    <xf numFmtId="179" fontId="127" fillId="0" borderId="27" xfId="21" applyNumberFormat="1" applyFont="1" applyFill="1" applyBorder="1" applyAlignment="1">
      <alignment vertical="center"/>
    </xf>
    <xf numFmtId="179" fontId="127" fillId="0" borderId="14" xfId="21" applyNumberFormat="1" applyFont="1" applyFill="1" applyBorder="1" applyAlignment="1">
      <alignment horizontal="center" vertical="center"/>
    </xf>
    <xf numFmtId="38" fontId="127" fillId="0" borderId="2" xfId="20" applyFont="1" applyFill="1" applyBorder="1" applyAlignment="1">
      <alignment vertical="center"/>
    </xf>
    <xf numFmtId="179" fontId="60" fillId="0" borderId="64" xfId="19" applyNumberFormat="1" applyFont="1" applyFill="1" applyBorder="1" applyAlignment="1">
      <alignment horizontal="center" vertical="center"/>
    </xf>
    <xf numFmtId="179" fontId="127" fillId="0" borderId="62" xfId="21" applyNumberFormat="1" applyFont="1" applyFill="1" applyBorder="1" applyAlignment="1">
      <alignment horizontal="center" vertical="center"/>
    </xf>
    <xf numFmtId="0" fontId="62" fillId="12" borderId="31" xfId="19" applyFont="1" applyFill="1" applyBorder="1" applyAlignment="1">
      <alignment vertical="center" wrapText="1"/>
    </xf>
    <xf numFmtId="179" fontId="60" fillId="0" borderId="12" xfId="19" applyNumberFormat="1" applyFont="1" applyFill="1" applyBorder="1" applyAlignment="1">
      <alignment horizontal="right" vertical="center"/>
    </xf>
    <xf numFmtId="0" fontId="59" fillId="0" borderId="0" xfId="19" applyFont="1" applyFill="1" applyAlignment="1">
      <alignment vertical="center" wrapText="1"/>
    </xf>
    <xf numFmtId="38" fontId="59" fillId="0" borderId="0" xfId="20" applyFont="1" applyFill="1" applyAlignment="1">
      <alignment vertical="center"/>
    </xf>
    <xf numFmtId="179" fontId="60" fillId="0" borderId="0" xfId="19" applyNumberFormat="1" applyFont="1" applyFill="1" applyAlignment="1">
      <alignment horizontal="right" vertical="center"/>
    </xf>
    <xf numFmtId="0" fontId="62" fillId="2" borderId="66" xfId="19" applyNumberFormat="1" applyFont="1" applyFill="1" applyBorder="1" applyAlignment="1" applyProtection="1">
      <alignment horizontal="center" vertical="center" wrapText="1"/>
    </xf>
    <xf numFmtId="0" fontId="62" fillId="2" borderId="64" xfId="19" applyNumberFormat="1" applyFont="1" applyFill="1" applyBorder="1" applyAlignment="1" applyProtection="1">
      <alignment horizontal="center" vertical="center"/>
    </xf>
    <xf numFmtId="0" fontId="60" fillId="2" borderId="64" xfId="19" applyNumberFormat="1" applyFont="1" applyFill="1" applyBorder="1" applyAlignment="1" applyProtection="1">
      <alignment horizontal="center" vertical="center"/>
    </xf>
    <xf numFmtId="179" fontId="60" fillId="2" borderId="64" xfId="19" applyNumberFormat="1" applyFont="1" applyFill="1" applyBorder="1" applyAlignment="1" applyProtection="1">
      <alignment horizontal="center" vertical="center"/>
    </xf>
    <xf numFmtId="179" fontId="59" fillId="0" borderId="62" xfId="21" applyNumberFormat="1" applyFont="1" applyFill="1" applyBorder="1" applyAlignment="1">
      <alignment vertical="center"/>
    </xf>
    <xf numFmtId="179" fontId="60" fillId="0" borderId="62" xfId="19" applyNumberFormat="1" applyFont="1" applyFill="1" applyBorder="1" applyAlignment="1">
      <alignment horizontal="right" vertical="center"/>
    </xf>
    <xf numFmtId="179" fontId="59" fillId="0" borderId="9" xfId="21" applyNumberFormat="1" applyFont="1" applyFill="1" applyBorder="1" applyAlignment="1">
      <alignment vertical="center"/>
    </xf>
    <xf numFmtId="179" fontId="59" fillId="0" borderId="9" xfId="21" applyNumberFormat="1" applyFont="1" applyFill="1" applyBorder="1" applyAlignment="1">
      <alignment horizontal="center" vertical="center"/>
    </xf>
    <xf numFmtId="179" fontId="59" fillId="0" borderId="32" xfId="21" applyNumberFormat="1" applyFont="1" applyFill="1" applyBorder="1" applyAlignment="1">
      <alignment vertical="center"/>
    </xf>
    <xf numFmtId="179" fontId="59" fillId="0" borderId="32" xfId="21" applyNumberFormat="1" applyFont="1" applyFill="1" applyBorder="1" applyAlignment="1">
      <alignment horizontal="center" vertical="center"/>
    </xf>
    <xf numFmtId="179" fontId="60" fillId="0" borderId="18" xfId="19" applyNumberFormat="1" applyFont="1" applyFill="1" applyBorder="1" applyAlignment="1">
      <alignment horizontal="right" vertical="center"/>
    </xf>
    <xf numFmtId="179" fontId="60" fillId="0" borderId="32" xfId="19" applyNumberFormat="1" applyFont="1" applyFill="1" applyBorder="1" applyAlignment="1">
      <alignment horizontal="right" vertical="center"/>
    </xf>
    <xf numFmtId="179" fontId="60" fillId="0" borderId="32" xfId="19" applyNumberFormat="1" applyFont="1" applyFill="1" applyBorder="1" applyAlignment="1">
      <alignment horizontal="center" vertical="center"/>
    </xf>
    <xf numFmtId="0" fontId="62" fillId="12" borderId="34" xfId="19" applyFont="1" applyFill="1" applyBorder="1" applyAlignment="1">
      <alignment vertical="center" wrapText="1"/>
    </xf>
    <xf numFmtId="179" fontId="60" fillId="0" borderId="51" xfId="19" applyNumberFormat="1" applyFont="1" applyFill="1" applyBorder="1" applyAlignment="1">
      <alignment horizontal="right" vertical="center"/>
    </xf>
    <xf numFmtId="0" fontId="89" fillId="12" borderId="10" xfId="19" applyFont="1" applyFill="1" applyBorder="1" applyAlignment="1">
      <alignment vertical="center" wrapText="1"/>
    </xf>
    <xf numFmtId="179" fontId="59" fillId="0" borderId="12" xfId="21" applyNumberFormat="1" applyFont="1" applyFill="1" applyBorder="1" applyAlignment="1">
      <alignment horizontal="right" vertical="center"/>
    </xf>
    <xf numFmtId="179" fontId="59" fillId="0" borderId="12" xfId="21" applyNumberFormat="1" applyFont="1" applyFill="1" applyBorder="1" applyAlignment="1">
      <alignment vertical="center"/>
    </xf>
    <xf numFmtId="179" fontId="60" fillId="0" borderId="47" xfId="19" applyNumberFormat="1" applyFont="1" applyFill="1" applyBorder="1" applyAlignment="1">
      <alignment horizontal="right" vertical="center"/>
    </xf>
    <xf numFmtId="179" fontId="59" fillId="0" borderId="14" xfId="21" applyNumberFormat="1" applyFont="1" applyFill="1" applyBorder="1" applyAlignment="1">
      <alignment vertical="center"/>
    </xf>
    <xf numFmtId="179" fontId="60" fillId="0" borderId="14" xfId="19" applyNumberFormat="1" applyFont="1" applyFill="1" applyBorder="1" applyAlignment="1">
      <alignment horizontal="right" vertical="center"/>
    </xf>
    <xf numFmtId="0" fontId="63" fillId="12" borderId="43" xfId="19" applyFont="1" applyFill="1" applyBorder="1" applyAlignment="1">
      <alignment vertical="center" wrapText="1"/>
    </xf>
    <xf numFmtId="0" fontId="112" fillId="12" borderId="8" xfId="19" applyFont="1" applyFill="1" applyBorder="1" applyAlignment="1">
      <alignment vertical="center" wrapText="1"/>
    </xf>
    <xf numFmtId="0" fontId="63" fillId="12" borderId="8" xfId="19" applyFont="1" applyFill="1" applyBorder="1" applyAlignment="1">
      <alignment vertical="center" wrapText="1"/>
    </xf>
    <xf numFmtId="0" fontId="131" fillId="12" borderId="8" xfId="19" applyFont="1" applyFill="1" applyBorder="1" applyAlignment="1">
      <alignment vertical="center" wrapText="1"/>
    </xf>
    <xf numFmtId="0" fontId="63" fillId="12" borderId="6" xfId="19" applyFont="1" applyFill="1" applyBorder="1" applyAlignment="1">
      <alignment vertical="center" wrapText="1"/>
    </xf>
    <xf numFmtId="38" fontId="62" fillId="0" borderId="1" xfId="20" applyFont="1" applyFill="1" applyBorder="1" applyAlignment="1">
      <alignment horizontal="right" vertical="center"/>
    </xf>
    <xf numFmtId="179" fontId="60" fillId="0" borderId="6" xfId="19" applyNumberFormat="1" applyFont="1" applyFill="1" applyBorder="1" applyAlignment="1">
      <alignment horizontal="right" vertical="center"/>
    </xf>
    <xf numFmtId="0" fontId="89" fillId="12" borderId="31" xfId="19" applyFont="1" applyFill="1" applyBorder="1" applyAlignment="1">
      <alignment vertical="center" wrapText="1"/>
    </xf>
    <xf numFmtId="0" fontId="62" fillId="12" borderId="0" xfId="19" applyFont="1" applyFill="1" applyAlignment="1">
      <alignment vertical="center" wrapText="1"/>
    </xf>
    <xf numFmtId="0" fontId="112" fillId="12" borderId="34" xfId="19" applyFont="1" applyFill="1" applyBorder="1" applyAlignment="1">
      <alignment vertical="center" wrapText="1"/>
    </xf>
    <xf numFmtId="179" fontId="60" fillId="0" borderId="51" xfId="19" applyNumberFormat="1" applyFont="1" applyFill="1" applyBorder="1" applyAlignment="1">
      <alignment horizontal="center" vertical="center"/>
    </xf>
    <xf numFmtId="0" fontId="63" fillId="12" borderId="34" xfId="19" applyFont="1" applyFill="1" applyBorder="1" applyAlignment="1">
      <alignment vertical="center" wrapText="1"/>
    </xf>
    <xf numFmtId="0" fontId="62" fillId="12" borderId="10" xfId="19" applyFont="1" applyFill="1" applyBorder="1" applyAlignment="1">
      <alignment vertical="center" wrapText="1"/>
    </xf>
    <xf numFmtId="179" fontId="60" fillId="0" borderId="47" xfId="19" applyNumberFormat="1" applyFont="1" applyFill="1" applyBorder="1" applyAlignment="1">
      <alignment horizontal="center" vertical="center"/>
    </xf>
    <xf numFmtId="0" fontId="61" fillId="12" borderId="13" xfId="19" applyFont="1" applyFill="1" applyBorder="1" applyAlignment="1">
      <alignment vertical="center" wrapText="1"/>
    </xf>
    <xf numFmtId="0" fontId="59" fillId="12" borderId="23" xfId="19" applyFont="1" applyFill="1" applyBorder="1" applyAlignment="1">
      <alignment vertical="center" wrapText="1"/>
    </xf>
    <xf numFmtId="179" fontId="60" fillId="0" borderId="5" xfId="19" applyNumberFormat="1" applyFont="1" applyFill="1" applyBorder="1" applyAlignment="1">
      <alignment horizontal="center" vertical="center"/>
    </xf>
    <xf numFmtId="0" fontId="127" fillId="0" borderId="0" xfId="19" applyFont="1" applyFill="1" applyBorder="1" applyAlignment="1">
      <alignment horizontal="left" vertical="center"/>
    </xf>
    <xf numFmtId="0" fontId="62" fillId="0" borderId="0" xfId="19" applyFont="1" applyFill="1" applyBorder="1" applyAlignment="1">
      <alignment vertical="center"/>
    </xf>
    <xf numFmtId="38" fontId="62" fillId="0" borderId="0" xfId="20" applyFont="1" applyFill="1" applyBorder="1" applyAlignment="1">
      <alignment vertical="center"/>
    </xf>
    <xf numFmtId="182" fontId="62" fillId="0" borderId="0" xfId="21" applyNumberFormat="1" applyFont="1" applyFill="1" applyBorder="1" applyAlignment="1">
      <alignment vertical="center"/>
    </xf>
    <xf numFmtId="179" fontId="62" fillId="0" borderId="0" xfId="19" applyNumberFormat="1" applyFont="1" applyFill="1" applyBorder="1" applyAlignment="1">
      <alignment horizontal="right" vertical="center"/>
    </xf>
    <xf numFmtId="0" fontId="62" fillId="0" borderId="0" xfId="19" applyFont="1" applyFill="1" applyBorder="1" applyAlignment="1">
      <alignment horizontal="center" vertical="center"/>
    </xf>
    <xf numFmtId="38" fontId="62" fillId="0" borderId="0" xfId="20" quotePrefix="1" applyFont="1" applyFill="1" applyBorder="1" applyAlignment="1">
      <alignment horizontal="right" vertical="center"/>
    </xf>
    <xf numFmtId="38" fontId="62" fillId="0" borderId="0" xfId="20" applyFont="1" applyFill="1" applyBorder="1" applyAlignment="1">
      <alignment horizontal="right" vertical="center"/>
    </xf>
    <xf numFmtId="0" fontId="62" fillId="0" borderId="0" xfId="19" applyFont="1" applyFill="1" applyBorder="1" applyAlignment="1">
      <alignment vertical="center" wrapText="1"/>
    </xf>
    <xf numFmtId="179" fontId="62" fillId="0" borderId="0" xfId="19" applyNumberFormat="1" applyFont="1" applyFill="1" applyBorder="1" applyAlignment="1">
      <alignment horizontal="left" vertical="center"/>
    </xf>
    <xf numFmtId="0" fontId="129" fillId="0" borderId="0" xfId="19" applyFont="1" applyFill="1" applyBorder="1" applyAlignment="1">
      <alignment vertical="center"/>
    </xf>
    <xf numFmtId="0" fontId="129" fillId="0" borderId="0" xfId="19" applyFont="1" applyFill="1" applyBorder="1" applyAlignment="1">
      <alignment vertical="center" wrapText="1"/>
    </xf>
    <xf numFmtId="179" fontId="62" fillId="0" borderId="0" xfId="21" applyNumberFormat="1" applyFont="1" applyFill="1" applyBorder="1" applyAlignment="1">
      <alignment vertical="center"/>
    </xf>
    <xf numFmtId="179" fontId="62" fillId="0" borderId="0" xfId="19" applyNumberFormat="1" applyFont="1" applyFill="1" applyBorder="1" applyAlignment="1">
      <alignment vertical="center"/>
    </xf>
    <xf numFmtId="179" fontId="30" fillId="0" borderId="0" xfId="19" applyNumberFormat="1" applyFont="1" applyFill="1" applyBorder="1" applyAlignment="1" applyProtection="1">
      <alignment horizontal="left" vertical="center"/>
    </xf>
    <xf numFmtId="179" fontId="59" fillId="2" borderId="12" xfId="21" applyNumberFormat="1" applyFont="1" applyFill="1" applyBorder="1" applyAlignment="1">
      <alignment horizontal="center" vertical="center"/>
    </xf>
    <xf numFmtId="179" fontId="62" fillId="0" borderId="32" xfId="19" applyNumberFormat="1" applyFont="1" applyFill="1" applyBorder="1" applyAlignment="1" applyProtection="1">
      <alignment horizontal="center" vertical="center" wrapText="1"/>
    </xf>
    <xf numFmtId="0" fontId="60" fillId="12" borderId="43" xfId="19" applyNumberFormat="1" applyFont="1" applyFill="1" applyBorder="1" applyAlignment="1" applyProtection="1">
      <alignment vertical="center" wrapText="1"/>
    </xf>
    <xf numFmtId="0" fontId="129" fillId="12" borderId="61" xfId="19" applyNumberFormat="1" applyFont="1" applyFill="1" applyBorder="1" applyAlignment="1" applyProtection="1">
      <alignment vertical="center" wrapText="1"/>
    </xf>
    <xf numFmtId="0" fontId="60" fillId="12" borderId="34" xfId="19" applyNumberFormat="1" applyFont="1" applyFill="1" applyBorder="1" applyAlignment="1" applyProtection="1">
      <alignment vertical="center" wrapText="1"/>
    </xf>
    <xf numFmtId="179" fontId="127" fillId="0" borderId="14" xfId="21" applyNumberFormat="1" applyFont="1" applyFill="1" applyBorder="1" applyAlignment="1">
      <alignment horizontal="right" vertical="center"/>
    </xf>
    <xf numFmtId="0" fontId="129" fillId="12" borderId="13" xfId="19" applyNumberFormat="1" applyFont="1" applyFill="1" applyBorder="1" applyAlignment="1" applyProtection="1">
      <alignment vertical="center" wrapText="1"/>
    </xf>
    <xf numFmtId="0" fontId="60" fillId="12" borderId="7" xfId="19" applyNumberFormat="1" applyFont="1" applyFill="1" applyBorder="1" applyAlignment="1" applyProtection="1">
      <alignment vertical="center" wrapText="1"/>
    </xf>
    <xf numFmtId="0" fontId="61" fillId="12" borderId="10" xfId="19" applyFont="1" applyFill="1" applyBorder="1" applyAlignment="1">
      <alignment vertical="center" wrapText="1"/>
    </xf>
    <xf numFmtId="179" fontId="59" fillId="0" borderId="14" xfId="21" applyNumberFormat="1" applyFont="1" applyBorder="1" applyAlignment="1">
      <alignment vertical="center"/>
    </xf>
    <xf numFmtId="179" fontId="59" fillId="0" borderId="9" xfId="21" applyNumberFormat="1" applyFont="1" applyBorder="1" applyAlignment="1">
      <alignment vertical="center"/>
    </xf>
    <xf numFmtId="179" fontId="59" fillId="0" borderId="32" xfId="21" applyNumberFormat="1" applyFont="1" applyBorder="1" applyAlignment="1">
      <alignment vertical="center"/>
    </xf>
    <xf numFmtId="179" fontId="60" fillId="0" borderId="64" xfId="19" applyNumberFormat="1" applyFont="1" applyBorder="1" applyAlignment="1">
      <alignment horizontal="right" vertical="center"/>
    </xf>
    <xf numFmtId="179" fontId="59" fillId="0" borderId="62" xfId="21" applyNumberFormat="1" applyFont="1" applyBorder="1" applyAlignment="1">
      <alignment vertical="center"/>
    </xf>
    <xf numFmtId="179" fontId="60" fillId="0" borderId="9" xfId="19" applyNumberFormat="1" applyFont="1" applyBorder="1" applyAlignment="1">
      <alignment horizontal="center" vertical="center"/>
    </xf>
    <xf numFmtId="179" fontId="59" fillId="0" borderId="0" xfId="19" applyNumberFormat="1" applyFont="1" applyBorder="1" applyAlignment="1">
      <alignment vertical="center"/>
    </xf>
    <xf numFmtId="179" fontId="59" fillId="0" borderId="12" xfId="21" applyNumberFormat="1" applyFont="1" applyBorder="1" applyAlignment="1">
      <alignment vertical="center"/>
    </xf>
    <xf numFmtId="0" fontId="129" fillId="12" borderId="7" xfId="19" applyFont="1" applyFill="1" applyBorder="1" applyAlignment="1">
      <alignment vertical="center" wrapText="1"/>
    </xf>
    <xf numFmtId="179" fontId="60" fillId="0" borderId="64" xfId="19" applyNumberFormat="1" applyFont="1" applyBorder="1" applyAlignment="1">
      <alignment horizontal="center" vertical="center"/>
    </xf>
    <xf numFmtId="0" fontId="62" fillId="12" borderId="49" xfId="19" applyFont="1" applyFill="1" applyBorder="1" applyAlignment="1">
      <alignment vertical="center" wrapText="1"/>
    </xf>
    <xf numFmtId="179" fontId="60" fillId="0" borderId="51" xfId="19" applyNumberFormat="1" applyFont="1" applyBorder="1" applyAlignment="1">
      <alignment horizontal="center" vertical="center"/>
    </xf>
    <xf numFmtId="0" fontId="88" fillId="12" borderId="10" xfId="0" applyFont="1" applyFill="1" applyBorder="1" applyAlignment="1">
      <alignment vertical="center" wrapText="1"/>
    </xf>
    <xf numFmtId="38" fontId="59" fillId="0" borderId="11" xfId="2" applyFont="1" applyFill="1" applyBorder="1" applyAlignment="1">
      <alignment vertical="center"/>
    </xf>
    <xf numFmtId="179" fontId="59" fillId="0" borderId="12" xfId="21" applyNumberFormat="1" applyFont="1" applyFill="1" applyBorder="1" applyAlignment="1">
      <alignment horizontal="center" vertical="center"/>
    </xf>
    <xf numFmtId="0" fontId="60" fillId="12" borderId="10" xfId="0" applyFont="1" applyFill="1" applyBorder="1" applyAlignment="1">
      <alignment vertical="center" wrapText="1"/>
    </xf>
    <xf numFmtId="179" fontId="60" fillId="0" borderId="12" xfId="0" applyNumberFormat="1" applyFont="1" applyBorder="1" applyAlignment="1">
      <alignment horizontal="right" vertical="center"/>
    </xf>
    <xf numFmtId="0" fontId="0" fillId="0" borderId="0" xfId="19" applyFont="1" applyAlignment="1">
      <alignment vertical="center"/>
    </xf>
    <xf numFmtId="38" fontId="89" fillId="2" borderId="12" xfId="2" applyFont="1" applyFill="1" applyBorder="1" applyAlignment="1">
      <alignment horizontal="center" vertical="center" wrapText="1"/>
    </xf>
    <xf numFmtId="38" fontId="70" fillId="0" borderId="9" xfId="2" applyFont="1" applyFill="1" applyBorder="1" applyAlignment="1">
      <alignment vertical="center"/>
    </xf>
    <xf numFmtId="38" fontId="70" fillId="0" borderId="12" xfId="2" applyFont="1" applyFill="1" applyBorder="1" applyAlignment="1">
      <alignment vertical="center"/>
    </xf>
    <xf numFmtId="38" fontId="70" fillId="0" borderId="14" xfId="2" applyFont="1" applyFill="1" applyBorder="1" applyAlignment="1">
      <alignment vertical="center"/>
    </xf>
    <xf numFmtId="0" fontId="132" fillId="0" borderId="0" xfId="0" applyFont="1" applyAlignment="1">
      <alignment vertical="center"/>
    </xf>
    <xf numFmtId="38" fontId="42" fillId="0" borderId="27" xfId="20" applyNumberFormat="1" applyFont="1" applyBorder="1" applyAlignment="1">
      <alignment horizontal="right" vertical="center"/>
    </xf>
    <xf numFmtId="38" fontId="42" fillId="0" borderId="22" xfId="20" applyNumberFormat="1" applyFont="1" applyBorder="1" applyAlignment="1">
      <alignment horizontal="right" vertical="center"/>
    </xf>
    <xf numFmtId="183" fontId="41" fillId="5" borderId="14" xfId="24" applyNumberFormat="1" applyFont="1" applyFill="1" applyBorder="1">
      <alignment vertical="center"/>
    </xf>
    <xf numFmtId="183" fontId="41" fillId="5" borderId="12" xfId="24" applyNumberFormat="1" applyFont="1" applyFill="1" applyBorder="1">
      <alignment vertical="center"/>
    </xf>
    <xf numFmtId="183" fontId="41" fillId="5" borderId="9" xfId="7" applyNumberFormat="1" applyFont="1" applyFill="1" applyBorder="1">
      <alignment vertical="center"/>
    </xf>
    <xf numFmtId="183" fontId="41" fillId="5" borderId="32" xfId="7" applyNumberFormat="1" applyFont="1" applyFill="1" applyBorder="1">
      <alignment vertical="center"/>
    </xf>
    <xf numFmtId="183" fontId="51" fillId="7" borderId="14" xfId="24" applyNumberFormat="1" applyFont="1" applyFill="1" applyBorder="1" applyAlignment="1">
      <alignment horizontal="right" vertical="center"/>
    </xf>
    <xf numFmtId="183" fontId="51" fillId="7" borderId="22" xfId="24" applyNumberFormat="1" applyFont="1" applyFill="1" applyBorder="1" applyAlignment="1">
      <alignment horizontal="right" vertical="center"/>
    </xf>
    <xf numFmtId="183" fontId="51" fillId="7" borderId="62" xfId="24" applyNumberFormat="1" applyFont="1" applyFill="1" applyBorder="1" applyAlignment="1">
      <alignment horizontal="right" vertical="center"/>
    </xf>
    <xf numFmtId="184" fontId="70" fillId="0" borderId="9" xfId="6" applyNumberFormat="1" applyFont="1" applyFill="1" applyBorder="1" applyAlignment="1">
      <alignment vertical="center"/>
    </xf>
    <xf numFmtId="184" fontId="70" fillId="0" borderId="12" xfId="6" applyNumberFormat="1" applyFont="1" applyFill="1" applyBorder="1" applyAlignment="1">
      <alignment vertical="center"/>
    </xf>
    <xf numFmtId="184" fontId="85" fillId="0" borderId="5" xfId="0" applyNumberFormat="1" applyFont="1" applyFill="1" applyBorder="1" applyAlignment="1" applyProtection="1">
      <alignment horizontal="right" vertical="center" wrapText="1"/>
    </xf>
    <xf numFmtId="184" fontId="85" fillId="0" borderId="9" xfId="0" applyNumberFormat="1" applyFont="1" applyFill="1" applyBorder="1" applyAlignment="1" applyProtection="1">
      <alignment horizontal="right" vertical="center" wrapText="1"/>
    </xf>
    <xf numFmtId="184" fontId="85" fillId="0" borderId="12" xfId="0" applyNumberFormat="1" applyFont="1" applyFill="1" applyBorder="1" applyAlignment="1" applyProtection="1">
      <alignment horizontal="right" vertical="center" wrapText="1"/>
    </xf>
    <xf numFmtId="184" fontId="70" fillId="0" borderId="9" xfId="6" applyNumberFormat="1" applyFont="1" applyBorder="1" applyAlignment="1">
      <alignment vertical="center"/>
    </xf>
    <xf numFmtId="184" fontId="70" fillId="0" borderId="12" xfId="6" applyNumberFormat="1" applyFont="1" applyBorder="1" applyAlignment="1">
      <alignment vertical="center"/>
    </xf>
    <xf numFmtId="184" fontId="70" fillId="0" borderId="47" xfId="0" applyNumberFormat="1" applyFont="1" applyBorder="1" applyAlignment="1">
      <alignment horizontal="right" vertical="center"/>
    </xf>
    <xf numFmtId="184" fontId="70" fillId="0" borderId="5" xfId="0" applyNumberFormat="1" applyFont="1" applyBorder="1" applyAlignment="1">
      <alignment horizontal="right" vertical="center"/>
    </xf>
    <xf numFmtId="184" fontId="70" fillId="0" borderId="9" xfId="0" applyNumberFormat="1" applyFont="1" applyBorder="1" applyAlignment="1">
      <alignment horizontal="right" vertical="center"/>
    </xf>
    <xf numFmtId="184" fontId="70" fillId="0" borderId="12" xfId="0" applyNumberFormat="1" applyFont="1" applyBorder="1" applyAlignment="1">
      <alignment horizontal="right" vertical="center"/>
    </xf>
    <xf numFmtId="184" fontId="85" fillId="0" borderId="5" xfId="0" applyNumberFormat="1" applyFont="1" applyBorder="1" applyAlignment="1">
      <alignment horizontal="right" vertical="center"/>
    </xf>
    <xf numFmtId="184" fontId="85" fillId="0" borderId="9" xfId="0" applyNumberFormat="1" applyFont="1" applyBorder="1" applyAlignment="1">
      <alignment horizontal="right" vertical="center"/>
    </xf>
    <xf numFmtId="184" fontId="85" fillId="0" borderId="62" xfId="0" applyNumberFormat="1" applyFont="1" applyBorder="1" applyAlignment="1">
      <alignment horizontal="right" vertical="center"/>
    </xf>
    <xf numFmtId="184" fontId="70" fillId="0" borderId="14" xfId="6" applyNumberFormat="1" applyFont="1" applyFill="1" applyBorder="1" applyAlignment="1">
      <alignment vertical="center"/>
    </xf>
    <xf numFmtId="184" fontId="101" fillId="0" borderId="9" xfId="0" applyNumberFormat="1" applyFont="1" applyFill="1" applyBorder="1" applyAlignment="1" applyProtection="1">
      <alignment horizontal="right" vertical="center" wrapText="1"/>
    </xf>
    <xf numFmtId="184" fontId="101" fillId="0" borderId="14" xfId="0" applyNumberFormat="1" applyFont="1" applyFill="1" applyBorder="1" applyAlignment="1" applyProtection="1">
      <alignment horizontal="right" vertical="center" wrapText="1"/>
    </xf>
    <xf numFmtId="183" fontId="127" fillId="0" borderId="14" xfId="21" applyNumberFormat="1" applyFont="1" applyFill="1" applyBorder="1" applyAlignment="1">
      <alignment vertical="center"/>
    </xf>
    <xf numFmtId="183" fontId="127" fillId="0" borderId="9" xfId="21" applyNumberFormat="1" applyFont="1" applyFill="1" applyBorder="1" applyAlignment="1">
      <alignment vertical="center"/>
    </xf>
    <xf numFmtId="183" fontId="127" fillId="0" borderId="32" xfId="21" applyNumberFormat="1" applyFont="1" applyFill="1" applyBorder="1" applyAlignment="1">
      <alignment vertical="center"/>
    </xf>
    <xf numFmtId="183" fontId="62" fillId="0" borderId="5" xfId="19" applyNumberFormat="1" applyFont="1" applyFill="1" applyBorder="1" applyAlignment="1" applyProtection="1">
      <alignment horizontal="right" vertical="center" wrapText="1"/>
    </xf>
    <xf numFmtId="183" fontId="62" fillId="0" borderId="9" xfId="19" applyNumberFormat="1" applyFont="1" applyFill="1" applyBorder="1" applyAlignment="1" applyProtection="1">
      <alignment horizontal="right" vertical="center" wrapText="1"/>
    </xf>
    <xf numFmtId="183" fontId="62" fillId="0" borderId="12" xfId="19" applyNumberFormat="1" applyFont="1" applyFill="1" applyBorder="1" applyAlignment="1" applyProtection="1">
      <alignment horizontal="right" vertical="center" wrapText="1"/>
    </xf>
    <xf numFmtId="183" fontId="62" fillId="0" borderId="32" xfId="19" applyNumberFormat="1" applyFont="1" applyFill="1" applyBorder="1" applyAlignment="1" applyProtection="1">
      <alignment horizontal="right" vertical="center" wrapText="1"/>
    </xf>
    <xf numFmtId="183" fontId="62" fillId="0" borderId="62" xfId="19" applyNumberFormat="1" applyFont="1" applyFill="1" applyBorder="1" applyAlignment="1" applyProtection="1">
      <alignment horizontal="right" vertical="center" wrapText="1"/>
    </xf>
    <xf numFmtId="183" fontId="62" fillId="0" borderId="14" xfId="19" applyNumberFormat="1" applyFont="1" applyFill="1" applyBorder="1" applyAlignment="1" applyProtection="1">
      <alignment horizontal="right" vertical="center" wrapText="1"/>
    </xf>
    <xf numFmtId="183" fontId="127" fillId="0" borderId="12" xfId="21" applyNumberFormat="1" applyFont="1" applyFill="1" applyBorder="1" applyAlignment="1">
      <alignment vertical="center"/>
    </xf>
    <xf numFmtId="183" fontId="127" fillId="0" borderId="22" xfId="21" applyNumberFormat="1" applyFont="1" applyFill="1" applyBorder="1" applyAlignment="1">
      <alignment vertical="center"/>
    </xf>
    <xf numFmtId="183" fontId="127" fillId="0" borderId="62" xfId="21" applyNumberFormat="1" applyFont="1" applyFill="1" applyBorder="1" applyAlignment="1">
      <alignment vertical="center"/>
    </xf>
    <xf numFmtId="183" fontId="62" fillId="0" borderId="64" xfId="19" applyNumberFormat="1" applyFont="1" applyFill="1" applyBorder="1" applyAlignment="1" applyProtection="1">
      <alignment horizontal="right" vertical="center" wrapText="1"/>
    </xf>
    <xf numFmtId="183" fontId="127" fillId="0" borderId="27" xfId="21" applyNumberFormat="1" applyFont="1" applyFill="1" applyBorder="1" applyAlignment="1">
      <alignment vertical="center"/>
    </xf>
    <xf numFmtId="183" fontId="60" fillId="0" borderId="12" xfId="19" applyNumberFormat="1" applyFont="1" applyFill="1" applyBorder="1" applyAlignment="1">
      <alignment horizontal="right" vertical="center"/>
    </xf>
    <xf numFmtId="183" fontId="59" fillId="0" borderId="9" xfId="21" applyNumberFormat="1" applyFont="1" applyFill="1" applyBorder="1" applyAlignment="1">
      <alignment vertical="center"/>
    </xf>
    <xf numFmtId="183" fontId="60" fillId="0" borderId="9" xfId="19" applyNumberFormat="1" applyFont="1" applyFill="1" applyBorder="1" applyAlignment="1">
      <alignment horizontal="right" vertical="center"/>
    </xf>
    <xf numFmtId="183" fontId="60" fillId="0" borderId="62" xfId="19" applyNumberFormat="1" applyFont="1" applyFill="1" applyBorder="1" applyAlignment="1">
      <alignment horizontal="right" vertical="center"/>
    </xf>
    <xf numFmtId="183" fontId="60" fillId="0" borderId="14" xfId="19" applyNumberFormat="1" applyFont="1" applyFill="1" applyBorder="1" applyAlignment="1">
      <alignment horizontal="right" vertical="center"/>
    </xf>
    <xf numFmtId="183" fontId="60" fillId="0" borderId="44" xfId="19" applyNumberFormat="1" applyFont="1" applyFill="1" applyBorder="1" applyAlignment="1">
      <alignment horizontal="right" vertical="center"/>
    </xf>
    <xf numFmtId="183" fontId="60" fillId="0" borderId="65" xfId="19" applyNumberFormat="1" applyFont="1" applyFill="1" applyBorder="1" applyAlignment="1">
      <alignment horizontal="right" vertical="center"/>
    </xf>
    <xf numFmtId="183" fontId="59" fillId="0" borderId="32" xfId="21" applyNumberFormat="1" applyFont="1" applyFill="1" applyBorder="1" applyAlignment="1">
      <alignment vertical="center"/>
    </xf>
    <xf numFmtId="183" fontId="59" fillId="0" borderId="12" xfId="21" applyNumberFormat="1" applyFont="1" applyFill="1" applyBorder="1" applyAlignment="1">
      <alignment vertical="center"/>
    </xf>
    <xf numFmtId="183" fontId="59" fillId="0" borderId="14" xfId="21" applyNumberFormat="1" applyFont="1" applyFill="1" applyBorder="1" applyAlignment="1">
      <alignment vertical="center"/>
    </xf>
    <xf numFmtId="183" fontId="60" fillId="0" borderId="5" xfId="19" applyNumberFormat="1" applyFont="1" applyFill="1" applyBorder="1" applyAlignment="1">
      <alignment horizontal="right" vertical="center"/>
    </xf>
    <xf numFmtId="183" fontId="62" fillId="0" borderId="51" xfId="19" applyNumberFormat="1" applyFont="1" applyFill="1" applyBorder="1" applyAlignment="1" applyProtection="1">
      <alignment horizontal="right" vertical="center" wrapText="1"/>
    </xf>
    <xf numFmtId="183" fontId="62" fillId="0" borderId="9" xfId="19" applyNumberFormat="1" applyFont="1" applyFill="1" applyBorder="1" applyAlignment="1" applyProtection="1">
      <alignment horizontal="center" vertical="center" wrapText="1"/>
    </xf>
    <xf numFmtId="183" fontId="60" fillId="0" borderId="12" xfId="19" applyNumberFormat="1" applyFont="1" applyBorder="1" applyAlignment="1">
      <alignment horizontal="right" vertical="center"/>
    </xf>
    <xf numFmtId="183" fontId="59" fillId="0" borderId="14" xfId="21" applyNumberFormat="1" applyFont="1" applyBorder="1" applyAlignment="1">
      <alignment vertical="center"/>
    </xf>
    <xf numFmtId="183" fontId="59" fillId="0" borderId="9" xfId="21" applyNumberFormat="1" applyFont="1" applyBorder="1" applyAlignment="1">
      <alignment vertical="center"/>
    </xf>
    <xf numFmtId="183" fontId="59" fillId="0" borderId="9" xfId="21" applyNumberFormat="1" applyFont="1" applyFill="1" applyBorder="1" applyAlignment="1">
      <alignment horizontal="right" vertical="center"/>
    </xf>
    <xf numFmtId="183" fontId="59" fillId="0" borderId="32" xfId="21" applyNumberFormat="1" applyFont="1" applyBorder="1" applyAlignment="1">
      <alignment vertical="center"/>
    </xf>
    <xf numFmtId="183" fontId="59" fillId="0" borderId="62" xfId="21" applyNumberFormat="1" applyFont="1" applyBorder="1" applyAlignment="1">
      <alignment vertical="center"/>
    </xf>
    <xf numFmtId="183" fontId="60" fillId="0" borderId="12" xfId="0" applyNumberFormat="1" applyFont="1" applyBorder="1" applyAlignment="1">
      <alignment horizontal="right" vertical="center"/>
    </xf>
    <xf numFmtId="183" fontId="60" fillId="0" borderId="9" xfId="19" applyNumberFormat="1" applyFont="1" applyBorder="1" applyAlignment="1">
      <alignment horizontal="right" vertical="center"/>
    </xf>
    <xf numFmtId="183" fontId="60" fillId="0" borderId="14" xfId="19" applyNumberFormat="1" applyFont="1" applyBorder="1" applyAlignment="1">
      <alignment horizontal="right" vertical="center"/>
    </xf>
    <xf numFmtId="183" fontId="60" fillId="0" borderId="32" xfId="19" applyNumberFormat="1" applyFont="1" applyBorder="1" applyAlignment="1">
      <alignment horizontal="right" vertical="center"/>
    </xf>
    <xf numFmtId="183" fontId="60" fillId="0" borderId="62" xfId="19" applyNumberFormat="1" applyFont="1" applyBorder="1" applyAlignment="1">
      <alignment horizontal="right" vertical="center"/>
    </xf>
    <xf numFmtId="184" fontId="101" fillId="0" borderId="5" xfId="0" applyNumberFormat="1" applyFont="1" applyFill="1" applyBorder="1" applyAlignment="1" applyProtection="1">
      <alignment horizontal="right" vertical="center" wrapText="1"/>
    </xf>
    <xf numFmtId="184" fontId="101" fillId="0" borderId="12" xfId="0" applyNumberFormat="1" applyFont="1" applyFill="1" applyBorder="1" applyAlignment="1" applyProtection="1">
      <alignment horizontal="right" vertical="center" wrapText="1"/>
    </xf>
    <xf numFmtId="184" fontId="101" fillId="0" borderId="47" xfId="0" applyNumberFormat="1" applyFont="1" applyFill="1" applyBorder="1" applyAlignment="1" applyProtection="1">
      <alignment horizontal="right" vertical="center" wrapText="1"/>
    </xf>
    <xf numFmtId="184" fontId="70" fillId="0" borderId="62" xfId="6" applyNumberFormat="1" applyFont="1" applyBorder="1" applyAlignment="1">
      <alignment vertical="center"/>
    </xf>
    <xf numFmtId="184" fontId="85" fillId="0" borderId="51" xfId="0" applyNumberFormat="1" applyFont="1" applyBorder="1" applyAlignment="1">
      <alignment horizontal="right" vertical="center"/>
    </xf>
    <xf numFmtId="184" fontId="85" fillId="0" borderId="12" xfId="0" applyNumberFormat="1" applyFont="1" applyBorder="1" applyAlignment="1">
      <alignment horizontal="right" vertical="center"/>
    </xf>
    <xf numFmtId="0" fontId="59" fillId="0" borderId="8" xfId="0" applyNumberFormat="1" applyFont="1" applyBorder="1" applyAlignment="1">
      <alignment vertical="center" wrapText="1"/>
    </xf>
    <xf numFmtId="184" fontId="70" fillId="0" borderId="51" xfId="0" applyNumberFormat="1" applyFont="1" applyBorder="1" applyAlignment="1">
      <alignment horizontal="right" vertical="center"/>
    </xf>
    <xf numFmtId="184" fontId="70" fillId="0" borderId="62" xfId="0" applyNumberFormat="1" applyFont="1" applyBorder="1" applyAlignment="1">
      <alignment horizontal="right" vertical="center"/>
    </xf>
    <xf numFmtId="184" fontId="85" fillId="0" borderId="44" xfId="0" applyNumberFormat="1" applyFont="1" applyFill="1" applyBorder="1" applyAlignment="1" applyProtection="1">
      <alignment horizontal="right" vertical="center" wrapText="1"/>
    </xf>
    <xf numFmtId="184" fontId="85" fillId="0" borderId="47" xfId="0" applyNumberFormat="1" applyFont="1" applyFill="1" applyBorder="1" applyAlignment="1" applyProtection="1">
      <alignment horizontal="right" vertical="center" wrapText="1"/>
    </xf>
    <xf numFmtId="184" fontId="85" fillId="0" borderId="12" xfId="6" applyNumberFormat="1" applyFont="1" applyFill="1" applyBorder="1" applyAlignment="1">
      <alignment vertical="center"/>
    </xf>
    <xf numFmtId="184" fontId="85" fillId="0" borderId="9" xfId="6" applyNumberFormat="1" applyFont="1" applyBorder="1" applyAlignment="1">
      <alignment vertical="center"/>
    </xf>
    <xf numFmtId="184" fontId="85" fillId="0" borderId="9" xfId="0" applyNumberFormat="1" applyFont="1" applyFill="1" applyBorder="1" applyAlignment="1">
      <alignment horizontal="right" vertical="center"/>
    </xf>
    <xf numFmtId="184" fontId="85" fillId="0" borderId="9" xfId="6" applyNumberFormat="1" applyFont="1" applyBorder="1" applyAlignment="1">
      <alignment horizontal="right" vertical="center"/>
    </xf>
    <xf numFmtId="184" fontId="70" fillId="0" borderId="9" xfId="6" applyNumberFormat="1" applyFont="1" applyFill="1" applyBorder="1" applyAlignment="1">
      <alignment horizontal="right" vertical="center"/>
    </xf>
    <xf numFmtId="184" fontId="70" fillId="0" borderId="9" xfId="6" applyNumberFormat="1" applyFont="1" applyBorder="1" applyAlignment="1">
      <alignment horizontal="right" vertical="center"/>
    </xf>
    <xf numFmtId="184" fontId="70" fillId="0" borderId="62" xfId="6" applyNumberFormat="1" applyFont="1" applyBorder="1" applyAlignment="1">
      <alignment horizontal="right" vertical="center"/>
    </xf>
    <xf numFmtId="184" fontId="85" fillId="0" borderId="62" xfId="0" applyNumberFormat="1" applyFont="1" applyFill="1" applyBorder="1" applyAlignment="1">
      <alignment horizontal="right" vertical="center"/>
    </xf>
    <xf numFmtId="184" fontId="62" fillId="0" borderId="14" xfId="19" applyNumberFormat="1" applyFont="1" applyFill="1" applyBorder="1" applyAlignment="1" applyProtection="1">
      <alignment horizontal="right" vertical="center" wrapText="1"/>
    </xf>
    <xf numFmtId="0" fontId="0" fillId="0" borderId="105" xfId="0" applyBorder="1" applyAlignment="1">
      <alignment vertical="center"/>
    </xf>
    <xf numFmtId="184" fontId="37" fillId="0" borderId="1" xfId="20" applyNumberFormat="1" applyFont="1" applyBorder="1" applyAlignment="1">
      <alignment vertical="center"/>
    </xf>
    <xf numFmtId="185" fontId="37" fillId="0" borderId="1" xfId="19" applyNumberFormat="1" applyFont="1" applyBorder="1" applyAlignment="1">
      <alignment horizontal="right" vertical="center"/>
    </xf>
    <xf numFmtId="183" fontId="127" fillId="0" borderId="9" xfId="21" applyNumberFormat="1" applyFont="1" applyBorder="1" applyAlignment="1">
      <alignment vertical="center"/>
    </xf>
    <xf numFmtId="183" fontId="127" fillId="0" borderId="14" xfId="21" applyNumberFormat="1" applyFont="1" applyBorder="1" applyAlignment="1">
      <alignment vertical="center"/>
    </xf>
    <xf numFmtId="183" fontId="127" fillId="0" borderId="62" xfId="21" applyNumberFormat="1" applyFont="1" applyBorder="1" applyAlignment="1">
      <alignment vertical="center"/>
    </xf>
    <xf numFmtId="183" fontId="60" fillId="0" borderId="5" xfId="19" applyNumberFormat="1" applyFont="1" applyBorder="1" applyAlignment="1">
      <alignment horizontal="right" vertical="center"/>
    </xf>
    <xf numFmtId="183" fontId="60" fillId="0" borderId="47" xfId="19" applyNumberFormat="1" applyFont="1" applyBorder="1" applyAlignment="1">
      <alignment horizontal="right" vertical="center"/>
    </xf>
    <xf numFmtId="0" fontId="136" fillId="12" borderId="8" xfId="19" applyFont="1" applyFill="1" applyBorder="1" applyAlignment="1">
      <alignment vertical="center" wrapText="1"/>
    </xf>
    <xf numFmtId="0" fontId="106" fillId="12" borderId="49" xfId="19" applyFont="1" applyFill="1" applyBorder="1" applyAlignment="1">
      <alignment vertical="center" wrapText="1"/>
    </xf>
    <xf numFmtId="0" fontId="106" fillId="12" borderId="13" xfId="19" applyFont="1" applyFill="1" applyBorder="1" applyAlignment="1">
      <alignment vertical="center" wrapText="1"/>
    </xf>
    <xf numFmtId="0" fontId="22" fillId="9" borderId="0" xfId="0" applyNumberFormat="1" applyFont="1" applyFill="1" applyBorder="1" applyAlignment="1" applyProtection="1">
      <alignment horizontal="center" vertical="distributed" wrapText="1"/>
    </xf>
    <xf numFmtId="0" fontId="29" fillId="9" borderId="0" xfId="0" applyNumberFormat="1" applyFont="1" applyFill="1" applyBorder="1" applyAlignment="1" applyProtection="1">
      <alignment horizontal="justify" vertical="distributed" wrapText="1"/>
    </xf>
    <xf numFmtId="0" fontId="20" fillId="9" borderId="0" xfId="0" applyNumberFormat="1" applyFont="1" applyFill="1" applyBorder="1" applyAlignment="1" applyProtection="1">
      <alignment horizontal="justify" vertical="distributed" wrapText="1"/>
    </xf>
    <xf numFmtId="0" fontId="21" fillId="9" borderId="0" xfId="0" applyNumberFormat="1" applyFont="1" applyFill="1" applyBorder="1" applyAlignment="1" applyProtection="1">
      <alignment horizontal="justify" vertical="distributed" wrapText="1"/>
    </xf>
    <xf numFmtId="0" fontId="24" fillId="10" borderId="0" xfId="0" applyNumberFormat="1" applyFont="1" applyFill="1" applyBorder="1" applyAlignment="1" applyProtection="1">
      <alignment horizontal="center" vertical="distributed" wrapText="1"/>
    </xf>
    <xf numFmtId="0" fontId="20" fillId="9" borderId="65" xfId="0" applyNumberFormat="1" applyFont="1" applyFill="1" applyBorder="1" applyAlignment="1" applyProtection="1">
      <alignment horizontal="justify" vertical="distributed" wrapText="1"/>
    </xf>
    <xf numFmtId="0" fontId="84" fillId="0" borderId="0" xfId="0" applyNumberFormat="1" applyFont="1" applyFill="1" applyBorder="1" applyAlignment="1" applyProtection="1">
      <alignment horizontal="left" vertical="distributed" wrapText="1"/>
    </xf>
    <xf numFmtId="0" fontId="31" fillId="0" borderId="0" xfId="0" applyNumberFormat="1" applyFont="1" applyFill="1" applyBorder="1" applyAlignment="1" applyProtection="1">
      <alignment horizontal="center" vertical="distributed"/>
    </xf>
    <xf numFmtId="0" fontId="134" fillId="0" borderId="0" xfId="0" applyNumberFormat="1" applyFont="1" applyFill="1" applyBorder="1" applyAlignment="1" applyProtection="1">
      <alignment horizontal="center" vertical="distributed"/>
    </xf>
    <xf numFmtId="0" fontId="84" fillId="0" borderId="0" xfId="0" applyNumberFormat="1" applyFont="1" applyFill="1" applyBorder="1" applyAlignment="1" applyProtection="1">
      <alignment horizontal="right" vertical="distributed" wrapText="1"/>
    </xf>
    <xf numFmtId="0" fontId="32" fillId="0" borderId="0" xfId="0" applyNumberFormat="1" applyFont="1" applyFill="1" applyBorder="1" applyAlignment="1" applyProtection="1">
      <alignment horizontal="right" vertical="distributed" wrapText="1"/>
    </xf>
    <xf numFmtId="0" fontId="27" fillId="0" borderId="0" xfId="0" applyNumberFormat="1" applyFont="1" applyFill="1" applyBorder="1" applyAlignment="1" applyProtection="1">
      <alignment horizontal="left" vertical="distributed" wrapText="1"/>
    </xf>
    <xf numFmtId="0" fontId="0" fillId="0" borderId="0" xfId="0" applyAlignment="1">
      <alignment horizontal="left" vertical="center"/>
    </xf>
    <xf numFmtId="0" fontId="0" fillId="9" borderId="6" xfId="0" applyFill="1" applyBorder="1" applyAlignment="1">
      <alignment horizontal="left" vertical="center"/>
    </xf>
    <xf numFmtId="0" fontId="78" fillId="0" borderId="0" xfId="0" applyNumberFormat="1" applyFont="1" applyFill="1" applyBorder="1" applyAlignment="1" applyProtection="1">
      <alignment horizontal="center" vertical="distributed" wrapText="1"/>
    </xf>
    <xf numFmtId="0" fontId="79" fillId="0" borderId="0" xfId="0" applyFont="1" applyAlignment="1">
      <alignment horizontal="center" vertical="center"/>
    </xf>
    <xf numFmtId="0" fontId="32" fillId="0" borderId="67" xfId="0" applyNumberFormat="1" applyFont="1" applyFill="1" applyBorder="1" applyAlignment="1" applyProtection="1">
      <alignment horizontal="left" vertical="distributed" wrapText="1"/>
    </xf>
    <xf numFmtId="0" fontId="32" fillId="0" borderId="68" xfId="0" applyNumberFormat="1" applyFont="1" applyFill="1" applyBorder="1" applyAlignment="1" applyProtection="1">
      <alignment horizontal="left" vertical="distributed" wrapText="1"/>
    </xf>
    <xf numFmtId="0" fontId="32" fillId="0" borderId="69" xfId="0" applyNumberFormat="1" applyFont="1" applyFill="1" applyBorder="1" applyAlignment="1" applyProtection="1">
      <alignment horizontal="left" vertical="distributed" wrapText="1"/>
    </xf>
    <xf numFmtId="0" fontId="32" fillId="0" borderId="20" xfId="0" applyNumberFormat="1" applyFont="1" applyFill="1" applyBorder="1" applyAlignment="1" applyProtection="1">
      <alignment horizontal="left" vertical="distributed" wrapText="1"/>
    </xf>
    <xf numFmtId="0" fontId="32" fillId="0" borderId="0" xfId="0" applyNumberFormat="1" applyFont="1" applyFill="1" applyBorder="1" applyAlignment="1" applyProtection="1">
      <alignment horizontal="left" vertical="distributed" wrapText="1"/>
    </xf>
    <xf numFmtId="0" fontId="32" fillId="0" borderId="21" xfId="0" applyNumberFormat="1" applyFont="1" applyFill="1" applyBorder="1" applyAlignment="1" applyProtection="1">
      <alignment horizontal="left" vertical="distributed" wrapText="1"/>
    </xf>
    <xf numFmtId="0" fontId="32" fillId="0" borderId="24" xfId="0" applyNumberFormat="1" applyFont="1" applyFill="1" applyBorder="1" applyAlignment="1" applyProtection="1">
      <alignment horizontal="left" vertical="distributed" wrapText="1"/>
    </xf>
    <xf numFmtId="0" fontId="32" fillId="0" borderId="25" xfId="0" applyNumberFormat="1" applyFont="1" applyFill="1" applyBorder="1" applyAlignment="1" applyProtection="1">
      <alignment horizontal="left" vertical="distributed" wrapText="1"/>
    </xf>
    <xf numFmtId="0" fontId="32" fillId="0" borderId="70" xfId="0" applyNumberFormat="1" applyFont="1" applyFill="1" applyBorder="1" applyAlignment="1" applyProtection="1">
      <alignment horizontal="left" vertical="distributed" wrapText="1"/>
    </xf>
    <xf numFmtId="0" fontId="27" fillId="10" borderId="0" xfId="0" applyNumberFormat="1" applyFont="1" applyFill="1" applyBorder="1" applyAlignment="1" applyProtection="1">
      <alignment horizontal="left" vertical="distributed" wrapText="1"/>
    </xf>
    <xf numFmtId="0" fontId="125" fillId="9" borderId="0" xfId="0" applyNumberFormat="1" applyFont="1" applyFill="1" applyBorder="1" applyAlignment="1" applyProtection="1">
      <alignment horizontal="right" vertical="distributed" wrapText="1"/>
    </xf>
    <xf numFmtId="0" fontId="126" fillId="9" borderId="0" xfId="0" applyNumberFormat="1" applyFont="1" applyFill="1" applyBorder="1" applyAlignment="1" applyProtection="1">
      <alignment horizontal="right" vertical="distributed" wrapText="1"/>
    </xf>
    <xf numFmtId="0" fontId="123" fillId="8" borderId="5" xfId="0" applyNumberFormat="1" applyFont="1" applyFill="1" applyBorder="1" applyAlignment="1" applyProtection="1">
      <alignment horizontal="center" vertical="distributed" wrapText="1"/>
    </xf>
    <xf numFmtId="0" fontId="123" fillId="8" borderId="6" xfId="0" applyNumberFormat="1" applyFont="1" applyFill="1" applyBorder="1" applyAlignment="1" applyProtection="1">
      <alignment horizontal="center" vertical="distributed" wrapText="1"/>
    </xf>
    <xf numFmtId="0" fontId="123" fillId="8" borderId="7" xfId="0" applyNumberFormat="1" applyFont="1" applyFill="1" applyBorder="1" applyAlignment="1" applyProtection="1">
      <alignment horizontal="center" vertical="distributed" wrapText="1"/>
    </xf>
    <xf numFmtId="0" fontId="125" fillId="9" borderId="81" xfId="0" applyNumberFormat="1" applyFont="1" applyFill="1" applyBorder="1" applyAlignment="1" applyProtection="1">
      <alignment horizontal="right" vertical="distributed" wrapText="1"/>
    </xf>
    <xf numFmtId="0" fontId="126" fillId="9" borderId="81" xfId="0" applyNumberFormat="1" applyFont="1" applyFill="1" applyBorder="1" applyAlignment="1" applyProtection="1">
      <alignment horizontal="right" vertical="distributed" wrapText="1"/>
    </xf>
    <xf numFmtId="0" fontId="30" fillId="0" borderId="0" xfId="0" applyNumberFormat="1" applyFont="1" applyFill="1" applyBorder="1" applyAlignment="1" applyProtection="1">
      <alignment horizontal="left" vertical="distributed" wrapText="1"/>
    </xf>
    <xf numFmtId="0" fontId="32" fillId="0" borderId="0" xfId="0" applyFont="1" applyAlignment="1">
      <alignment horizontal="left" vertical="distributed" wrapText="1"/>
    </xf>
    <xf numFmtId="0" fontId="27" fillId="4" borderId="15" xfId="0" applyNumberFormat="1" applyFont="1" applyFill="1" applyBorder="1" applyAlignment="1" applyProtection="1">
      <alignment horizontal="center" vertical="distributed" wrapText="1"/>
    </xf>
    <xf numFmtId="0" fontId="27" fillId="4" borderId="16" xfId="0" applyNumberFormat="1" applyFont="1" applyFill="1" applyBorder="1" applyAlignment="1" applyProtection="1">
      <alignment horizontal="center" vertical="distributed" wrapText="1"/>
    </xf>
    <xf numFmtId="0" fontId="27" fillId="4" borderId="17" xfId="0" applyNumberFormat="1" applyFont="1" applyFill="1" applyBorder="1" applyAlignment="1" applyProtection="1">
      <alignment horizontal="center" vertical="distributed" wrapText="1"/>
    </xf>
    <xf numFmtId="0" fontId="27" fillId="0" borderId="26" xfId="0" applyNumberFormat="1" applyFont="1" applyFill="1" applyBorder="1" applyAlignment="1" applyProtection="1">
      <alignment horizontal="left" vertical="top" wrapText="1"/>
    </xf>
    <xf numFmtId="0" fontId="27" fillId="0" borderId="27" xfId="0" applyNumberFormat="1" applyFont="1" applyFill="1" applyBorder="1" applyAlignment="1" applyProtection="1">
      <alignment horizontal="left" vertical="top" wrapText="1"/>
    </xf>
    <xf numFmtId="0" fontId="27" fillId="0" borderId="18"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center" wrapText="1"/>
    </xf>
    <xf numFmtId="0" fontId="27" fillId="0" borderId="21" xfId="0" applyNumberFormat="1" applyFont="1" applyFill="1" applyBorder="1" applyAlignment="1" applyProtection="1">
      <alignment horizontal="left" vertical="center" wrapText="1"/>
    </xf>
    <xf numFmtId="0" fontId="27" fillId="0" borderId="18" xfId="0" applyNumberFormat="1" applyFont="1" applyFill="1" applyBorder="1" applyAlignment="1" applyProtection="1">
      <alignment horizontal="left" vertical="top" wrapText="1"/>
    </xf>
    <xf numFmtId="0" fontId="27" fillId="0" borderId="0" xfId="0" applyNumberFormat="1" applyFont="1" applyFill="1" applyBorder="1" applyAlignment="1" applyProtection="1">
      <alignment horizontal="left" vertical="top" wrapText="1"/>
    </xf>
    <xf numFmtId="0" fontId="27" fillId="0" borderId="21" xfId="0" applyNumberFormat="1" applyFont="1" applyFill="1" applyBorder="1" applyAlignment="1" applyProtection="1">
      <alignment horizontal="left" vertical="top" wrapText="1"/>
    </xf>
    <xf numFmtId="0" fontId="27" fillId="0" borderId="4" xfId="0" applyNumberFormat="1" applyFont="1" applyFill="1" applyBorder="1" applyAlignment="1" applyProtection="1">
      <alignment horizontal="left" vertical="center" wrapText="1"/>
    </xf>
    <xf numFmtId="0" fontId="27" fillId="0" borderId="22" xfId="0" applyNumberFormat="1" applyFont="1" applyFill="1" applyBorder="1" applyAlignment="1" applyProtection="1">
      <alignment horizontal="left" vertical="center" wrapText="1"/>
    </xf>
    <xf numFmtId="0" fontId="27" fillId="0" borderId="23" xfId="0" applyNumberFormat="1" applyFont="1" applyFill="1" applyBorder="1" applyAlignment="1" applyProtection="1">
      <alignment horizontal="left" vertical="center" wrapText="1"/>
    </xf>
    <xf numFmtId="0" fontId="27" fillId="0" borderId="20" xfId="0" applyNumberFormat="1" applyFont="1" applyFill="1" applyBorder="1" applyAlignment="1" applyProtection="1">
      <alignment horizontal="left" vertical="center" wrapText="1"/>
    </xf>
    <xf numFmtId="0" fontId="27" fillId="0" borderId="19" xfId="0" applyNumberFormat="1" applyFont="1" applyFill="1" applyBorder="1" applyAlignment="1" applyProtection="1">
      <alignment horizontal="left" vertical="center" wrapText="1"/>
    </xf>
    <xf numFmtId="0" fontId="32" fillId="0" borderId="0" xfId="0" applyFont="1" applyBorder="1" applyAlignment="1">
      <alignment horizontal="left" vertical="distributed" wrapText="1"/>
    </xf>
    <xf numFmtId="0" fontId="32" fillId="0" borderId="0" xfId="0" applyFont="1" applyBorder="1" applyAlignment="1">
      <alignment horizontal="left" vertical="distributed"/>
    </xf>
    <xf numFmtId="0" fontId="27" fillId="0" borderId="24" xfId="0" applyNumberFormat="1" applyFont="1" applyFill="1" applyBorder="1" applyAlignment="1" applyProtection="1">
      <alignment horizontal="left" vertical="center" wrapText="1"/>
    </xf>
    <xf numFmtId="0" fontId="27" fillId="0" borderId="25" xfId="0" applyNumberFormat="1" applyFont="1" applyFill="1" applyBorder="1" applyAlignment="1" applyProtection="1">
      <alignment horizontal="left" vertical="center" wrapText="1"/>
    </xf>
    <xf numFmtId="0" fontId="27" fillId="0" borderId="13" xfId="0" applyNumberFormat="1" applyFont="1" applyFill="1" applyBorder="1" applyAlignment="1" applyProtection="1">
      <alignment horizontal="left" vertical="distributed" wrapText="1"/>
    </xf>
    <xf numFmtId="0" fontId="27" fillId="0" borderId="3" xfId="0" applyNumberFormat="1" applyFont="1" applyFill="1" applyBorder="1" applyAlignment="1" applyProtection="1">
      <alignment horizontal="left" vertical="distributed" wrapText="1"/>
    </xf>
    <xf numFmtId="0" fontId="27" fillId="0" borderId="8" xfId="0" applyNumberFormat="1" applyFont="1" applyFill="1" applyBorder="1" applyAlignment="1" applyProtection="1">
      <alignment horizontal="left" vertical="distributed" wrapText="1"/>
    </xf>
    <xf numFmtId="0" fontId="27" fillId="0" borderId="1" xfId="0" applyNumberFormat="1" applyFont="1" applyFill="1" applyBorder="1" applyAlignment="1" applyProtection="1">
      <alignment horizontal="left" vertical="distributed" wrapText="1"/>
    </xf>
    <xf numFmtId="0" fontId="27" fillId="0" borderId="10" xfId="0" applyNumberFormat="1" applyFont="1" applyFill="1" applyBorder="1" applyAlignment="1" applyProtection="1">
      <alignment horizontal="left" vertical="distributed" wrapText="1"/>
    </xf>
    <xf numFmtId="0" fontId="27" fillId="0" borderId="11" xfId="0" applyNumberFormat="1" applyFont="1" applyFill="1" applyBorder="1" applyAlignment="1" applyProtection="1">
      <alignment horizontal="left" vertical="distributed" wrapText="1"/>
    </xf>
    <xf numFmtId="0" fontId="27" fillId="0" borderId="3" xfId="0" applyNumberFormat="1" applyFont="1" applyFill="1" applyBorder="1" applyAlignment="1" applyProtection="1">
      <alignment horizontal="left" vertical="distributed"/>
    </xf>
    <xf numFmtId="0" fontId="27" fillId="0" borderId="14" xfId="0" applyNumberFormat="1" applyFont="1" applyFill="1" applyBorder="1" applyAlignment="1" applyProtection="1">
      <alignment horizontal="left" vertical="distributed"/>
    </xf>
    <xf numFmtId="0" fontId="25" fillId="0" borderId="1" xfId="0" applyNumberFormat="1" applyFont="1" applyFill="1" applyBorder="1" applyAlignment="1" applyProtection="1">
      <alignment horizontal="left" vertical="distributed" wrapText="1"/>
    </xf>
    <xf numFmtId="0" fontId="25" fillId="0" borderId="9" xfId="0" applyNumberFormat="1" applyFont="1" applyFill="1" applyBorder="1" applyAlignment="1" applyProtection="1">
      <alignment horizontal="left" vertical="distributed" wrapText="1"/>
    </xf>
    <xf numFmtId="0" fontId="27" fillId="0" borderId="12" xfId="0" applyNumberFormat="1" applyFont="1" applyFill="1" applyBorder="1" applyAlignment="1" applyProtection="1">
      <alignment horizontal="left" vertical="distributed" wrapText="1"/>
    </xf>
    <xf numFmtId="0" fontId="32" fillId="2" borderId="1" xfId="0" applyFont="1" applyFill="1" applyBorder="1" applyAlignment="1">
      <alignment horizontal="left" vertical="center"/>
    </xf>
    <xf numFmtId="0" fontId="32" fillId="0" borderId="1" xfId="0" applyFont="1" applyBorder="1" applyAlignment="1">
      <alignment horizontal="left"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1" xfId="0" applyFont="1" applyFill="1" applyBorder="1" applyAlignment="1">
      <alignment horizontal="center" vertical="center"/>
    </xf>
    <xf numFmtId="0" fontId="33" fillId="0" borderId="1" xfId="0" applyFont="1" applyFill="1" applyBorder="1" applyAlignment="1">
      <alignment horizontal="left" vertical="center"/>
    </xf>
    <xf numFmtId="0" fontId="32" fillId="0" borderId="1" xfId="0" applyFont="1" applyBorder="1" applyAlignment="1">
      <alignment horizontal="center" vertical="center"/>
    </xf>
    <xf numFmtId="0" fontId="30" fillId="9" borderId="6" xfId="0" applyNumberFormat="1" applyFont="1" applyFill="1" applyBorder="1" applyAlignment="1" applyProtection="1">
      <alignment horizontal="left" vertical="distributed" wrapText="1"/>
    </xf>
    <xf numFmtId="0" fontId="32" fillId="9" borderId="6" xfId="0" applyNumberFormat="1" applyFont="1" applyFill="1" applyBorder="1" applyAlignment="1" applyProtection="1">
      <alignment horizontal="left" vertical="distributed" wrapText="1"/>
    </xf>
    <xf numFmtId="0" fontId="32" fillId="0" borderId="0" xfId="0" applyFont="1" applyAlignment="1">
      <alignment horizontal="left" vertical="distributed"/>
    </xf>
    <xf numFmtId="0" fontId="33" fillId="0" borderId="0" xfId="0" applyFont="1" applyAlignment="1">
      <alignment horizontal="left" vertical="distributed" wrapText="1"/>
    </xf>
    <xf numFmtId="0" fontId="33" fillId="0" borderId="1" xfId="0" applyFont="1" applyBorder="1" applyAlignment="1">
      <alignment horizontal="left"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3" fillId="0" borderId="5"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27" fillId="4" borderId="0" xfId="0" applyNumberFormat="1" applyFont="1" applyFill="1" applyBorder="1" applyAlignment="1" applyProtection="1">
      <alignment horizontal="left" vertical="distributed" wrapText="1"/>
    </xf>
    <xf numFmtId="0" fontId="71" fillId="0" borderId="0" xfId="3" applyFont="1" applyAlignment="1">
      <alignment horizontal="left" vertical="distributed" wrapText="1"/>
    </xf>
    <xf numFmtId="0" fontId="74" fillId="0" borderId="0" xfId="3" applyFont="1" applyAlignment="1">
      <alignment horizontal="left" vertical="distributed" wrapText="1"/>
    </xf>
    <xf numFmtId="0" fontId="33" fillId="0" borderId="0" xfId="3" applyFont="1" applyAlignment="1">
      <alignment horizontal="left" vertical="distributed" wrapText="1"/>
    </xf>
    <xf numFmtId="0" fontId="32" fillId="0" borderId="0" xfId="3" applyFont="1" applyAlignment="1">
      <alignment horizontal="left" vertical="distributed" wrapText="1"/>
    </xf>
    <xf numFmtId="0" fontId="91" fillId="2" borderId="28" xfId="19" applyNumberFormat="1" applyFont="1" applyFill="1" applyBorder="1" applyAlignment="1" applyProtection="1">
      <alignment horizontal="center" vertical="center" wrapText="1"/>
    </xf>
    <xf numFmtId="0" fontId="91" fillId="2" borderId="33" xfId="19" applyNumberFormat="1" applyFont="1" applyFill="1" applyBorder="1" applyAlignment="1" applyProtection="1">
      <alignment horizontal="center" vertical="center" wrapText="1"/>
    </xf>
    <xf numFmtId="0" fontId="91" fillId="2" borderId="29" xfId="19" applyNumberFormat="1" applyFont="1" applyFill="1" applyBorder="1" applyAlignment="1" applyProtection="1">
      <alignment horizontal="center" vertical="center" wrapText="1"/>
    </xf>
    <xf numFmtId="0" fontId="91" fillId="2" borderId="26" xfId="19" applyNumberFormat="1" applyFont="1" applyFill="1" applyBorder="1" applyAlignment="1" applyProtection="1">
      <alignment horizontal="center" vertical="center" wrapText="1"/>
    </xf>
    <xf numFmtId="0" fontId="84" fillId="2" borderId="63" xfId="19" applyNumberFormat="1" applyFont="1" applyFill="1" applyBorder="1" applyAlignment="1" applyProtection="1">
      <alignment horizontal="center" vertical="center" wrapText="1"/>
    </xf>
    <xf numFmtId="0" fontId="84" fillId="2" borderId="36" xfId="19" applyNumberFormat="1" applyFont="1" applyFill="1" applyBorder="1" applyAlignment="1" applyProtection="1">
      <alignment horizontal="center" vertical="center" wrapText="1"/>
    </xf>
    <xf numFmtId="177" fontId="117" fillId="7" borderId="28" xfId="19" applyNumberFormat="1" applyFont="1" applyFill="1" applyBorder="1" applyAlignment="1" applyProtection="1">
      <alignment vertical="center" wrapText="1"/>
    </xf>
    <xf numFmtId="177" fontId="117" fillId="7" borderId="13" xfId="19" applyNumberFormat="1" applyFont="1" applyFill="1" applyBorder="1" applyAlignment="1" applyProtection="1">
      <alignment vertical="center" wrapText="1"/>
    </xf>
    <xf numFmtId="179" fontId="42" fillId="0" borderId="4" xfId="19" applyNumberFormat="1" applyFont="1" applyFill="1" applyBorder="1" applyAlignment="1" applyProtection="1">
      <alignment horizontal="right" vertical="center" wrapText="1"/>
    </xf>
    <xf numFmtId="179" fontId="42" fillId="0" borderId="3" xfId="19" applyNumberFormat="1" applyFont="1" applyFill="1" applyBorder="1" applyAlignment="1" applyProtection="1">
      <alignment horizontal="right" vertical="center" wrapText="1"/>
    </xf>
    <xf numFmtId="0" fontId="84" fillId="2" borderId="35" xfId="19" applyNumberFormat="1" applyFont="1" applyFill="1" applyBorder="1" applyAlignment="1" applyProtection="1">
      <alignment horizontal="center" vertical="center" wrapText="1"/>
    </xf>
    <xf numFmtId="0" fontId="84" fillId="2" borderId="38" xfId="19" applyNumberFormat="1" applyFont="1" applyFill="1" applyBorder="1" applyAlignment="1" applyProtection="1">
      <alignment horizontal="center" vertical="center" wrapText="1"/>
    </xf>
    <xf numFmtId="0" fontId="119" fillId="2" borderId="28" xfId="19" applyNumberFormat="1" applyFont="1" applyFill="1" applyBorder="1" applyAlignment="1" applyProtection="1">
      <alignment horizontal="center" vertical="center" wrapText="1"/>
    </xf>
    <xf numFmtId="0" fontId="119" fillId="2" borderId="33" xfId="19" applyNumberFormat="1" applyFont="1" applyFill="1" applyBorder="1" applyAlignment="1" applyProtection="1">
      <alignment horizontal="center" vertical="center" wrapText="1"/>
    </xf>
    <xf numFmtId="177" fontId="42" fillId="0" borderId="28" xfId="19" applyNumberFormat="1" applyFont="1" applyFill="1" applyBorder="1" applyAlignment="1" applyProtection="1">
      <alignment horizontal="right" vertical="center" wrapText="1"/>
    </xf>
    <xf numFmtId="177" fontId="42" fillId="0" borderId="13" xfId="19" applyNumberFormat="1" applyFont="1" applyFill="1" applyBorder="1" applyAlignment="1" applyProtection="1">
      <alignment horizontal="right" vertical="center" wrapText="1"/>
    </xf>
    <xf numFmtId="0" fontId="84" fillId="2" borderId="37" xfId="19" applyNumberFormat="1" applyFont="1" applyFill="1" applyBorder="1" applyAlignment="1" applyProtection="1">
      <alignment horizontal="center" vertical="center" wrapText="1"/>
    </xf>
    <xf numFmtId="177" fontId="117" fillId="7" borderId="31" xfId="19" applyNumberFormat="1" applyFont="1" applyFill="1" applyBorder="1" applyAlignment="1" applyProtection="1">
      <alignment vertical="center" wrapText="1"/>
    </xf>
    <xf numFmtId="179" fontId="42" fillId="0" borderId="2" xfId="19" applyNumberFormat="1" applyFont="1" applyFill="1" applyBorder="1" applyAlignment="1" applyProtection="1">
      <alignment horizontal="right" vertical="center" wrapText="1"/>
    </xf>
    <xf numFmtId="177" fontId="42" fillId="0" borderId="31" xfId="19" applyNumberFormat="1" applyFont="1" applyFill="1" applyBorder="1" applyAlignment="1" applyProtection="1">
      <alignment horizontal="right" vertical="center" wrapText="1"/>
    </xf>
    <xf numFmtId="183" fontId="42" fillId="0" borderId="2" xfId="19" applyNumberFormat="1" applyFont="1" applyFill="1" applyBorder="1" applyAlignment="1" applyProtection="1">
      <alignment horizontal="right" vertical="center" wrapText="1"/>
    </xf>
    <xf numFmtId="183" fontId="42" fillId="0" borderId="3" xfId="19" applyNumberFormat="1" applyFont="1" applyFill="1" applyBorder="1" applyAlignment="1" applyProtection="1">
      <alignment horizontal="right" vertical="center" wrapText="1"/>
    </xf>
    <xf numFmtId="177" fontId="117" fillId="7" borderId="23" xfId="19" applyNumberFormat="1" applyFont="1" applyFill="1" applyBorder="1" applyAlignment="1" applyProtection="1">
      <alignment horizontal="right" vertical="center" wrapText="1"/>
    </xf>
    <xf numFmtId="177" fontId="117" fillId="7" borderId="33" xfId="19" applyNumberFormat="1" applyFont="1" applyFill="1" applyBorder="1" applyAlignment="1" applyProtection="1">
      <alignment horizontal="right" vertical="center" wrapText="1"/>
    </xf>
    <xf numFmtId="179" fontId="42" fillId="0" borderId="26" xfId="19" applyNumberFormat="1" applyFont="1" applyFill="1" applyBorder="1" applyAlignment="1" applyProtection="1">
      <alignment horizontal="right" vertical="center" wrapText="1"/>
    </xf>
    <xf numFmtId="177" fontId="117" fillId="7" borderId="31" xfId="19" applyNumberFormat="1" applyFont="1" applyFill="1" applyBorder="1" applyAlignment="1" applyProtection="1">
      <alignment horizontal="right" vertical="center" wrapText="1"/>
    </xf>
    <xf numFmtId="177" fontId="117" fillId="7" borderId="13" xfId="19" applyNumberFormat="1" applyFont="1" applyFill="1" applyBorder="1" applyAlignment="1" applyProtection="1">
      <alignment horizontal="right" vertical="center" wrapText="1"/>
    </xf>
    <xf numFmtId="177" fontId="42" fillId="0" borderId="33" xfId="19" applyNumberFormat="1" applyFont="1" applyFill="1" applyBorder="1" applyAlignment="1" applyProtection="1">
      <alignment horizontal="right" vertical="center" wrapText="1"/>
    </xf>
    <xf numFmtId="0" fontId="40" fillId="0" borderId="0" xfId="24" applyFont="1" applyBorder="1" applyAlignment="1">
      <alignment horizontal="center" vertical="center"/>
    </xf>
    <xf numFmtId="0" fontId="40" fillId="0" borderId="0" xfId="7" applyFont="1" applyBorder="1" applyAlignment="1">
      <alignment horizontal="center" vertical="center"/>
    </xf>
    <xf numFmtId="0" fontId="50" fillId="2" borderId="35" xfId="24" applyFont="1" applyFill="1" applyBorder="1" applyAlignment="1">
      <alignment horizontal="center" vertical="center" wrapText="1"/>
    </xf>
    <xf numFmtId="0" fontId="50" fillId="2" borderId="38" xfId="24" applyFont="1" applyFill="1" applyBorder="1" applyAlignment="1">
      <alignment horizontal="center" vertical="center" wrapText="1"/>
    </xf>
    <xf numFmtId="177" fontId="105" fillId="2" borderId="79" xfId="23" applyNumberFormat="1" applyFont="1" applyFill="1" applyBorder="1" applyAlignment="1">
      <alignment horizontal="center" vertical="center" wrapText="1"/>
    </xf>
    <xf numFmtId="177" fontId="105" fillId="2" borderId="68" xfId="23" applyNumberFormat="1" applyFont="1" applyFill="1" applyBorder="1" applyAlignment="1">
      <alignment horizontal="center" vertical="center" wrapText="1"/>
    </xf>
    <xf numFmtId="177" fontId="105" fillId="2" borderId="72" xfId="23" applyNumberFormat="1" applyFont="1" applyFill="1" applyBorder="1" applyAlignment="1">
      <alignment horizontal="center" vertical="center" wrapText="1"/>
    </xf>
    <xf numFmtId="177" fontId="105" fillId="2" borderId="69" xfId="23" applyNumberFormat="1" applyFont="1" applyFill="1" applyBorder="1" applyAlignment="1">
      <alignment horizontal="center" vertical="center" wrapText="1"/>
    </xf>
    <xf numFmtId="177" fontId="105" fillId="4" borderId="35" xfId="23" applyNumberFormat="1" applyFont="1" applyFill="1" applyBorder="1" applyAlignment="1">
      <alignment horizontal="center" vertical="center" wrapText="1"/>
    </xf>
    <xf numFmtId="177" fontId="105" fillId="4" borderId="38" xfId="23" applyNumberFormat="1" applyFont="1" applyFill="1" applyBorder="1" applyAlignment="1">
      <alignment horizontal="center" vertical="center" wrapText="1"/>
    </xf>
    <xf numFmtId="177" fontId="105" fillId="2" borderId="67" xfId="23" applyNumberFormat="1" applyFont="1" applyFill="1" applyBorder="1" applyAlignment="1">
      <alignment horizontal="center" vertical="center" wrapText="1"/>
    </xf>
    <xf numFmtId="0" fontId="58" fillId="2" borderId="35" xfId="0" applyNumberFormat="1" applyFont="1" applyFill="1" applyBorder="1" applyAlignment="1" applyProtection="1">
      <alignment horizontal="center" vertical="center" wrapText="1"/>
    </xf>
    <xf numFmtId="0" fontId="58" fillId="2" borderId="38" xfId="0" applyNumberFormat="1" applyFont="1" applyFill="1" applyBorder="1" applyAlignment="1" applyProtection="1">
      <alignment horizontal="center" vertical="center" wrapText="1"/>
    </xf>
    <xf numFmtId="0" fontId="59" fillId="2" borderId="52" xfId="0" applyFont="1" applyFill="1" applyBorder="1" applyAlignment="1">
      <alignment horizontal="center" vertical="center"/>
    </xf>
    <xf numFmtId="0" fontId="59" fillId="2" borderId="59" xfId="0" applyFont="1" applyFill="1" applyBorder="1" applyAlignment="1">
      <alignment horizontal="center" vertical="center"/>
    </xf>
    <xf numFmtId="0" fontId="59" fillId="2" borderId="55" xfId="0" applyFont="1" applyFill="1" applyBorder="1" applyAlignment="1">
      <alignment horizontal="center" vertical="center"/>
    </xf>
    <xf numFmtId="0" fontId="60" fillId="2" borderId="52" xfId="0" applyNumberFormat="1" applyFont="1" applyFill="1" applyBorder="1" applyAlignment="1" applyProtection="1">
      <alignment horizontal="center" vertical="center"/>
    </xf>
    <xf numFmtId="0" fontId="60" fillId="2" borderId="59" xfId="0" applyNumberFormat="1" applyFont="1" applyFill="1" applyBorder="1" applyAlignment="1" applyProtection="1">
      <alignment horizontal="center" vertical="center"/>
    </xf>
    <xf numFmtId="0" fontId="60" fillId="2" borderId="55" xfId="0" applyNumberFormat="1" applyFont="1" applyFill="1" applyBorder="1" applyAlignment="1" applyProtection="1">
      <alignment horizontal="center" vertical="center"/>
    </xf>
    <xf numFmtId="0" fontId="58" fillId="2" borderId="63" xfId="0" applyNumberFormat="1" applyFont="1" applyFill="1" applyBorder="1" applyAlignment="1" applyProtection="1">
      <alignment horizontal="center" vertical="center" wrapText="1"/>
    </xf>
    <xf numFmtId="0" fontId="99" fillId="0" borderId="0" xfId="0" applyNumberFormat="1" applyFont="1" applyFill="1" applyBorder="1" applyAlignment="1" applyProtection="1">
      <alignment horizontal="left" vertical="center"/>
    </xf>
    <xf numFmtId="0" fontId="60" fillId="2" borderId="52" xfId="19" applyNumberFormat="1" applyFont="1" applyFill="1" applyBorder="1" applyAlignment="1" applyProtection="1">
      <alignment horizontal="center" vertical="center"/>
    </xf>
    <xf numFmtId="0" fontId="60" fillId="2" borderId="59" xfId="19" applyNumberFormat="1" applyFont="1" applyFill="1" applyBorder="1" applyAlignment="1" applyProtection="1">
      <alignment horizontal="center" vertical="center"/>
    </xf>
    <xf numFmtId="0" fontId="60" fillId="2" borderId="55" xfId="19" applyNumberFormat="1" applyFont="1" applyFill="1" applyBorder="1" applyAlignment="1" applyProtection="1">
      <alignment horizontal="center" vertical="center"/>
    </xf>
    <xf numFmtId="0" fontId="58" fillId="2" borderId="35" xfId="19" applyNumberFormat="1" applyFont="1" applyFill="1" applyBorder="1" applyAlignment="1" applyProtection="1">
      <alignment horizontal="center" vertical="center" wrapText="1"/>
    </xf>
    <xf numFmtId="0" fontId="58" fillId="2" borderId="38" xfId="19" applyNumberFormat="1" applyFont="1" applyFill="1" applyBorder="1" applyAlignment="1" applyProtection="1">
      <alignment horizontal="center" vertical="center" wrapText="1"/>
    </xf>
    <xf numFmtId="0" fontId="127" fillId="2" borderId="52" xfId="19" applyFont="1" applyFill="1" applyBorder="1" applyAlignment="1">
      <alignment horizontal="center" vertical="center"/>
    </xf>
    <xf numFmtId="0" fontId="62" fillId="2" borderId="59" xfId="19" applyFont="1" applyFill="1" applyBorder="1" applyAlignment="1">
      <alignment horizontal="center" vertical="center"/>
    </xf>
    <xf numFmtId="0" fontId="62" fillId="2" borderId="55" xfId="19" applyFont="1" applyFill="1" applyBorder="1" applyAlignment="1">
      <alignment horizontal="center" vertical="center"/>
    </xf>
    <xf numFmtId="0" fontId="59" fillId="2" borderId="52" xfId="19" applyFont="1" applyFill="1" applyBorder="1" applyAlignment="1">
      <alignment horizontal="center" vertical="center"/>
    </xf>
    <xf numFmtId="0" fontId="59" fillId="2" borderId="59" xfId="19" applyFont="1" applyFill="1" applyBorder="1" applyAlignment="1">
      <alignment horizontal="center" vertical="center"/>
    </xf>
    <xf numFmtId="0" fontId="59" fillId="2" borderId="55" xfId="19" applyFont="1" applyFill="1" applyBorder="1" applyAlignment="1">
      <alignment horizontal="center" vertical="center"/>
    </xf>
    <xf numFmtId="0" fontId="58" fillId="2" borderId="63" xfId="19" applyNumberFormat="1" applyFont="1" applyFill="1" applyBorder="1" applyAlignment="1" applyProtection="1">
      <alignment horizontal="center" vertical="center" wrapText="1"/>
    </xf>
    <xf numFmtId="0" fontId="59" fillId="0" borderId="0" xfId="0" applyFont="1" applyAlignment="1">
      <alignment horizontal="left" vertical="center" wrapText="1"/>
    </xf>
    <xf numFmtId="0" fontId="4" fillId="0" borderId="35" xfId="11" applyFont="1" applyBorder="1" applyAlignment="1">
      <alignment horizontal="center" vertical="center" textRotation="255"/>
    </xf>
    <xf numFmtId="0" fontId="4" fillId="0" borderId="63" xfId="11" applyFont="1" applyBorder="1" applyAlignment="1">
      <alignment horizontal="center" vertical="center" textRotation="255"/>
    </xf>
    <xf numFmtId="0" fontId="4" fillId="0" borderId="38" xfId="11" applyFont="1" applyBorder="1" applyAlignment="1">
      <alignment horizontal="center" vertical="center" textRotation="255"/>
    </xf>
    <xf numFmtId="0" fontId="43" fillId="2" borderId="35" xfId="11" applyFont="1" applyFill="1" applyBorder="1" applyAlignment="1">
      <alignment horizontal="center" vertical="center" textRotation="255" wrapText="1"/>
    </xf>
    <xf numFmtId="0" fontId="43" fillId="2" borderId="63" xfId="11" applyFont="1" applyFill="1" applyBorder="1" applyAlignment="1">
      <alignment horizontal="center" vertical="center" textRotation="255" wrapText="1"/>
    </xf>
    <xf numFmtId="0" fontId="43" fillId="2" borderId="38" xfId="11" applyFont="1" applyFill="1" applyBorder="1" applyAlignment="1">
      <alignment horizontal="center" vertical="center" textRotation="255" wrapText="1"/>
    </xf>
    <xf numFmtId="0" fontId="43" fillId="2" borderId="67" xfId="11" applyFont="1" applyFill="1" applyBorder="1" applyAlignment="1">
      <alignment horizontal="center" vertical="center"/>
    </xf>
    <xf numFmtId="0" fontId="43" fillId="2" borderId="69" xfId="11" applyFont="1" applyFill="1" applyBorder="1" applyAlignment="1">
      <alignment horizontal="center" vertical="center"/>
    </xf>
    <xf numFmtId="0" fontId="43" fillId="2" borderId="20" xfId="11" applyFont="1" applyFill="1" applyBorder="1" applyAlignment="1">
      <alignment horizontal="center" vertical="center"/>
    </xf>
    <xf numFmtId="0" fontId="43" fillId="2" borderId="21" xfId="11" applyFont="1" applyFill="1" applyBorder="1" applyAlignment="1">
      <alignment horizontal="center" vertical="center"/>
    </xf>
    <xf numFmtId="0" fontId="43" fillId="2" borderId="24" xfId="11" applyFont="1" applyFill="1" applyBorder="1" applyAlignment="1">
      <alignment horizontal="center" vertical="center"/>
    </xf>
    <xf numFmtId="0" fontId="43" fillId="2" borderId="70" xfId="11" applyFont="1" applyFill="1" applyBorder="1" applyAlignment="1">
      <alignment horizontal="center" vertical="center"/>
    </xf>
    <xf numFmtId="0" fontId="45" fillId="2" borderId="15" xfId="11" applyFont="1" applyFill="1" applyBorder="1" applyAlignment="1">
      <alignment horizontal="center" vertical="center"/>
    </xf>
    <xf numFmtId="0" fontId="45" fillId="2" borderId="17" xfId="11" applyFont="1" applyFill="1" applyBorder="1" applyAlignment="1">
      <alignment horizontal="center" vertical="center"/>
    </xf>
    <xf numFmtId="0" fontId="4" fillId="2" borderId="35" xfId="11" applyFont="1" applyFill="1" applyBorder="1" applyAlignment="1">
      <alignment horizontal="center" vertical="center" textRotation="255" wrapText="1"/>
    </xf>
    <xf numFmtId="0" fontId="27" fillId="5" borderId="0" xfId="0" applyNumberFormat="1" applyFont="1" applyFill="1" applyBorder="1" applyAlignment="1" applyProtection="1">
      <alignment horizontal="left" vertical="distributed" wrapText="1"/>
    </xf>
    <xf numFmtId="38" fontId="40" fillId="0" borderId="0" xfId="4" applyFont="1" applyFill="1" applyBorder="1" applyAlignment="1">
      <alignment horizontal="center" vertical="distributed" wrapText="1"/>
    </xf>
    <xf numFmtId="38" fontId="32" fillId="0" borderId="0" xfId="4" applyFont="1" applyFill="1" applyBorder="1" applyAlignment="1">
      <alignment horizontal="left" vertical="distributed" wrapText="1"/>
    </xf>
    <xf numFmtId="38" fontId="76" fillId="0" borderId="0" xfId="4" applyFont="1" applyFill="1" applyBorder="1" applyAlignment="1">
      <alignment horizontal="left" vertical="distributed" wrapText="1"/>
    </xf>
    <xf numFmtId="177" fontId="85" fillId="0" borderId="66" xfId="0" applyNumberFormat="1" applyFont="1" applyFill="1" applyBorder="1" applyAlignment="1" applyProtection="1">
      <alignment vertical="center" wrapText="1"/>
    </xf>
    <xf numFmtId="177" fontId="85" fillId="0" borderId="20" xfId="0" applyNumberFormat="1" applyFont="1" applyFill="1" applyBorder="1" applyAlignment="1" applyProtection="1">
      <alignment vertical="center" wrapText="1"/>
    </xf>
    <xf numFmtId="177" fontId="85" fillId="0" borderId="24" xfId="0" applyNumberFormat="1" applyFont="1" applyFill="1" applyBorder="1" applyAlignment="1" applyProtection="1">
      <alignment vertical="center" wrapText="1"/>
    </xf>
    <xf numFmtId="38" fontId="60" fillId="0" borderId="61" xfId="2" applyFont="1" applyFill="1" applyBorder="1" applyAlignment="1">
      <alignment horizontal="center" vertical="center"/>
    </xf>
    <xf numFmtId="38" fontId="60" fillId="0" borderId="19" xfId="2" applyFont="1" applyFill="1" applyBorder="1" applyAlignment="1">
      <alignment horizontal="center" vertical="center"/>
    </xf>
    <xf numFmtId="38" fontId="60" fillId="0" borderId="73" xfId="2" applyFont="1" applyFill="1" applyBorder="1" applyAlignment="1">
      <alignment horizontal="center" vertical="center"/>
    </xf>
    <xf numFmtId="180" fontId="85" fillId="0" borderId="32" xfId="2" applyNumberFormat="1" applyFont="1" applyBorder="1" applyAlignment="1">
      <alignment horizontal="center" vertical="center"/>
    </xf>
    <xf numFmtId="180" fontId="85" fillId="0" borderId="22" xfId="2" applyNumberFormat="1" applyFont="1" applyBorder="1" applyAlignment="1">
      <alignment horizontal="center" vertical="center"/>
    </xf>
    <xf numFmtId="180" fontId="85" fillId="0" borderId="27" xfId="2" applyNumberFormat="1" applyFont="1" applyBorder="1" applyAlignment="1">
      <alignment horizontal="center" vertical="center"/>
    </xf>
    <xf numFmtId="0" fontId="85" fillId="2" borderId="37" xfId="0" applyNumberFormat="1" applyFont="1" applyFill="1" applyBorder="1" applyAlignment="1" applyProtection="1">
      <alignment horizontal="center" vertical="center" wrapText="1"/>
    </xf>
    <xf numFmtId="0" fontId="85" fillId="2" borderId="63" xfId="0" applyNumberFormat="1" applyFont="1" applyFill="1" applyBorder="1" applyAlignment="1" applyProtection="1">
      <alignment horizontal="center" vertical="center" wrapText="1"/>
    </xf>
    <xf numFmtId="0" fontId="85" fillId="2" borderId="38" xfId="0" applyNumberFormat="1" applyFont="1" applyFill="1" applyBorder="1" applyAlignment="1" applyProtection="1">
      <alignment horizontal="center" vertical="center" wrapText="1"/>
    </xf>
    <xf numFmtId="177" fontId="103" fillId="2" borderId="66" xfId="0" applyNumberFormat="1" applyFont="1" applyFill="1" applyBorder="1" applyAlignment="1" applyProtection="1">
      <alignment vertical="center" wrapText="1"/>
    </xf>
    <xf numFmtId="177" fontId="103" fillId="2" borderId="20" xfId="0" applyNumberFormat="1" applyFont="1" applyFill="1" applyBorder="1" applyAlignment="1" applyProtection="1">
      <alignment vertical="center" wrapText="1"/>
    </xf>
    <xf numFmtId="177" fontId="103" fillId="2" borderId="24" xfId="0" applyNumberFormat="1" applyFont="1" applyFill="1" applyBorder="1" applyAlignment="1" applyProtection="1">
      <alignment vertical="center" wrapText="1"/>
    </xf>
    <xf numFmtId="38" fontId="60" fillId="2" borderId="61" xfId="2" applyFont="1" applyFill="1" applyBorder="1" applyAlignment="1">
      <alignment horizontal="center" vertical="center"/>
    </xf>
    <xf numFmtId="38" fontId="60" fillId="2" borderId="19" xfId="2" applyFont="1" applyFill="1" applyBorder="1" applyAlignment="1">
      <alignment horizontal="center" vertical="center"/>
    </xf>
    <xf numFmtId="38" fontId="60" fillId="2" borderId="73" xfId="2" applyFont="1" applyFill="1" applyBorder="1" applyAlignment="1">
      <alignment horizontal="center" vertical="center"/>
    </xf>
    <xf numFmtId="180" fontId="101" fillId="0" borderId="2" xfId="0" applyNumberFormat="1" applyFont="1" applyFill="1" applyBorder="1" applyAlignment="1" applyProtection="1">
      <alignment horizontal="right" vertical="center" wrapText="1"/>
    </xf>
    <xf numFmtId="180" fontId="101" fillId="0" borderId="4" xfId="0" applyNumberFormat="1" applyFont="1" applyFill="1" applyBorder="1" applyAlignment="1" applyProtection="1">
      <alignment horizontal="right" vertical="center" wrapText="1"/>
    </xf>
    <xf numFmtId="180" fontId="101" fillId="0" borderId="26" xfId="0" applyNumberFormat="1" applyFont="1" applyFill="1" applyBorder="1" applyAlignment="1" applyProtection="1">
      <alignment horizontal="right" vertical="center" wrapText="1"/>
    </xf>
    <xf numFmtId="38" fontId="85" fillId="0" borderId="31" xfId="2" applyFont="1" applyFill="1" applyBorder="1" applyAlignment="1" applyProtection="1">
      <alignment horizontal="right" vertical="center" wrapText="1"/>
    </xf>
    <xf numFmtId="38" fontId="85" fillId="0" borderId="23" xfId="2" applyFont="1" applyFill="1" applyBorder="1" applyAlignment="1" applyProtection="1">
      <alignment horizontal="right" vertical="center" wrapText="1"/>
    </xf>
    <xf numFmtId="38" fontId="85" fillId="0" borderId="33" xfId="2" applyFont="1" applyFill="1" applyBorder="1" applyAlignment="1" applyProtection="1">
      <alignment horizontal="right" vertical="center" wrapText="1"/>
    </xf>
    <xf numFmtId="180" fontId="109" fillId="0" borderId="2" xfId="0" applyNumberFormat="1" applyFont="1" applyFill="1" applyBorder="1" applyAlignment="1" applyProtection="1">
      <alignment horizontal="right" vertical="center" wrapText="1"/>
    </xf>
    <xf numFmtId="180" fontId="109" fillId="0" borderId="4" xfId="0" applyNumberFormat="1" applyFont="1" applyFill="1" applyBorder="1" applyAlignment="1" applyProtection="1">
      <alignment horizontal="right" vertical="center" wrapText="1"/>
    </xf>
    <xf numFmtId="180" fontId="109" fillId="0" borderId="26" xfId="0" applyNumberFormat="1" applyFont="1" applyFill="1" applyBorder="1" applyAlignment="1" applyProtection="1">
      <alignment horizontal="right" vertical="center" wrapText="1"/>
    </xf>
    <xf numFmtId="0" fontId="106" fillId="2" borderId="1" xfId="0" applyNumberFormat="1" applyFont="1" applyFill="1" applyBorder="1" applyAlignment="1" applyProtection="1">
      <alignment horizontal="center" vertical="center" wrapText="1"/>
    </xf>
    <xf numFmtId="0" fontId="106" fillId="2" borderId="5" xfId="0" applyNumberFormat="1" applyFont="1" applyFill="1" applyBorder="1" applyAlignment="1" applyProtection="1">
      <alignment horizontal="center" vertical="center" wrapText="1"/>
    </xf>
    <xf numFmtId="0" fontId="106" fillId="2" borderId="11" xfId="0" applyNumberFormat="1" applyFont="1" applyFill="1" applyBorder="1" applyAlignment="1" applyProtection="1">
      <alignment horizontal="center" vertical="center" wrapText="1"/>
    </xf>
    <xf numFmtId="0" fontId="106" fillId="2" borderId="47" xfId="0" applyNumberFormat="1" applyFont="1" applyFill="1" applyBorder="1" applyAlignment="1" applyProtection="1">
      <alignment horizontal="center" vertical="center" wrapText="1"/>
    </xf>
    <xf numFmtId="38" fontId="60" fillId="0" borderId="43" xfId="2" applyFont="1" applyFill="1" applyBorder="1" applyAlignment="1">
      <alignment horizontal="center" vertical="center"/>
    </xf>
    <xf numFmtId="184" fontId="101" fillId="0" borderId="32" xfId="0" applyNumberFormat="1" applyFont="1" applyFill="1" applyBorder="1" applyAlignment="1" applyProtection="1">
      <alignment horizontal="right" vertical="center" wrapText="1"/>
    </xf>
    <xf numFmtId="184" fontId="101" fillId="0" borderId="22" xfId="0" applyNumberFormat="1" applyFont="1" applyFill="1" applyBorder="1" applyAlignment="1" applyProtection="1">
      <alignment horizontal="right" vertical="center" wrapText="1"/>
    </xf>
    <xf numFmtId="184" fontId="101" fillId="0" borderId="14" xfId="0" applyNumberFormat="1" applyFont="1" applyFill="1" applyBorder="1" applyAlignment="1" applyProtection="1">
      <alignment horizontal="right" vertical="center" wrapText="1"/>
    </xf>
    <xf numFmtId="180" fontId="55" fillId="0" borderId="32" xfId="0" applyNumberFormat="1" applyFont="1" applyFill="1" applyBorder="1" applyAlignment="1" applyProtection="1">
      <alignment horizontal="center" vertical="center" wrapText="1"/>
    </xf>
    <xf numFmtId="180" fontId="55" fillId="0" borderId="22" xfId="0" applyNumberFormat="1" applyFont="1" applyFill="1" applyBorder="1" applyAlignment="1" applyProtection="1">
      <alignment horizontal="center" vertical="center" wrapText="1"/>
    </xf>
    <xf numFmtId="180" fontId="55" fillId="0" borderId="14" xfId="0" applyNumberFormat="1" applyFont="1" applyFill="1" applyBorder="1" applyAlignment="1" applyProtection="1">
      <alignment horizontal="center" vertical="center" wrapText="1"/>
    </xf>
    <xf numFmtId="180" fontId="101" fillId="0" borderId="32" xfId="0" applyNumberFormat="1" applyFont="1" applyFill="1" applyBorder="1" applyAlignment="1" applyProtection="1">
      <alignment horizontal="center" vertical="center" wrapText="1"/>
    </xf>
    <xf numFmtId="180" fontId="101" fillId="0" borderId="22" xfId="0" applyNumberFormat="1" applyFont="1" applyFill="1" applyBorder="1" applyAlignment="1" applyProtection="1">
      <alignment horizontal="center" vertical="center" wrapText="1"/>
    </xf>
    <xf numFmtId="180" fontId="101" fillId="0" borderId="14" xfId="0" applyNumberFormat="1" applyFont="1" applyFill="1" applyBorder="1" applyAlignment="1" applyProtection="1">
      <alignment horizontal="center" vertical="center" wrapText="1"/>
    </xf>
    <xf numFmtId="184" fontId="101" fillId="0" borderId="32" xfId="0" applyNumberFormat="1" applyFont="1" applyFill="1" applyBorder="1" applyAlignment="1" applyProtection="1">
      <alignment horizontal="center" vertical="center" wrapText="1"/>
    </xf>
    <xf numFmtId="184" fontId="101" fillId="0" borderId="22" xfId="0" applyNumberFormat="1" applyFont="1" applyFill="1" applyBorder="1" applyAlignment="1" applyProtection="1">
      <alignment horizontal="center" vertical="center" wrapText="1"/>
    </xf>
    <xf numFmtId="184" fontId="101" fillId="0" borderId="14" xfId="0" applyNumberFormat="1" applyFont="1" applyFill="1" applyBorder="1" applyAlignment="1" applyProtection="1">
      <alignment horizontal="center" vertical="center" wrapText="1"/>
    </xf>
    <xf numFmtId="180" fontId="55" fillId="2" borderId="30" xfId="0" applyNumberFormat="1" applyFont="1" applyFill="1" applyBorder="1" applyAlignment="1" applyProtection="1">
      <alignment horizontal="center" vertical="center" wrapText="1"/>
    </xf>
    <xf numFmtId="180" fontId="55" fillId="2" borderId="22" xfId="0" applyNumberFormat="1" applyFont="1" applyFill="1" applyBorder="1" applyAlignment="1" applyProtection="1">
      <alignment horizontal="center" vertical="center" wrapText="1"/>
    </xf>
    <xf numFmtId="180" fontId="55" fillId="2" borderId="27" xfId="0" applyNumberFormat="1" applyFont="1" applyFill="1" applyBorder="1" applyAlignment="1" applyProtection="1">
      <alignment horizontal="center" vertical="center" wrapText="1"/>
    </xf>
    <xf numFmtId="180" fontId="85" fillId="0" borderId="30" xfId="0" quotePrefix="1" applyNumberFormat="1" applyFont="1" applyFill="1" applyBorder="1" applyAlignment="1" applyProtection="1">
      <alignment horizontal="right" vertical="center" wrapText="1"/>
    </xf>
    <xf numFmtId="180" fontId="85" fillId="0" borderId="22" xfId="0" applyNumberFormat="1" applyFont="1" applyFill="1" applyBorder="1" applyAlignment="1" applyProtection="1">
      <alignment horizontal="right" vertical="center" wrapText="1"/>
    </xf>
    <xf numFmtId="180" fontId="85" fillId="0" borderId="14" xfId="0" applyNumberFormat="1" applyFont="1" applyFill="1" applyBorder="1" applyAlignment="1" applyProtection="1">
      <alignment horizontal="right" vertical="center" wrapText="1"/>
    </xf>
    <xf numFmtId="177" fontId="85" fillId="0" borderId="74" xfId="0" applyNumberFormat="1" applyFont="1" applyFill="1" applyBorder="1" applyAlignment="1" applyProtection="1">
      <alignment vertical="center" wrapText="1"/>
    </xf>
    <xf numFmtId="38" fontId="60" fillId="2" borderId="43" xfId="2" applyFont="1" applyFill="1" applyBorder="1" applyAlignment="1">
      <alignment horizontal="center" vertical="center"/>
    </xf>
    <xf numFmtId="180" fontId="101" fillId="0" borderId="3" xfId="0" applyNumberFormat="1" applyFont="1" applyFill="1" applyBorder="1" applyAlignment="1" applyProtection="1">
      <alignment horizontal="right" vertical="center" wrapText="1"/>
    </xf>
    <xf numFmtId="180" fontId="55" fillId="0" borderId="32" xfId="2" applyNumberFormat="1" applyFont="1" applyBorder="1" applyAlignment="1">
      <alignment horizontal="center" vertical="center"/>
    </xf>
    <xf numFmtId="180" fontId="55" fillId="0" borderId="22" xfId="2" applyNumberFormat="1" applyFont="1" applyBorder="1" applyAlignment="1">
      <alignment horizontal="center" vertical="center"/>
    </xf>
    <xf numFmtId="0" fontId="104" fillId="2" borderId="67" xfId="0" applyNumberFormat="1" applyFont="1" applyFill="1" applyBorder="1" applyAlignment="1" applyProtection="1">
      <alignment horizontal="center" vertical="center" wrapText="1"/>
    </xf>
    <xf numFmtId="0" fontId="104" fillId="2" borderId="72" xfId="0" applyNumberFormat="1" applyFont="1" applyFill="1" applyBorder="1" applyAlignment="1" applyProtection="1">
      <alignment horizontal="center" vertical="center" wrapText="1"/>
    </xf>
    <xf numFmtId="0" fontId="104" fillId="2" borderId="20" xfId="0" applyNumberFormat="1" applyFont="1" applyFill="1" applyBorder="1" applyAlignment="1" applyProtection="1">
      <alignment horizontal="center" vertical="center" wrapText="1"/>
    </xf>
    <xf numFmtId="0" fontId="104" fillId="2" borderId="19" xfId="0" applyNumberFormat="1" applyFont="1" applyFill="1" applyBorder="1" applyAlignment="1" applyProtection="1">
      <alignment horizontal="center" vertical="center" wrapText="1"/>
    </xf>
    <xf numFmtId="0" fontId="104" fillId="2" borderId="24" xfId="0" applyNumberFormat="1" applyFont="1" applyFill="1" applyBorder="1" applyAlignment="1" applyProtection="1">
      <alignment horizontal="center" vertical="center" wrapText="1"/>
    </xf>
    <xf numFmtId="0" fontId="104" fillId="2" borderId="73" xfId="0" applyNumberFormat="1" applyFont="1" applyFill="1" applyBorder="1" applyAlignment="1" applyProtection="1">
      <alignment horizontal="center" vertical="center" wrapText="1"/>
    </xf>
    <xf numFmtId="0" fontId="106" fillId="2" borderId="50" xfId="0" applyNumberFormat="1" applyFont="1" applyFill="1" applyBorder="1" applyAlignment="1" applyProtection="1">
      <alignment horizontal="center" vertical="center" wrapText="1"/>
    </xf>
    <xf numFmtId="0" fontId="106" fillId="2" borderId="51" xfId="0" applyNumberFormat="1" applyFont="1" applyFill="1" applyBorder="1" applyAlignment="1" applyProtection="1">
      <alignment horizontal="center" vertical="center" wrapText="1"/>
    </xf>
    <xf numFmtId="184" fontId="101" fillId="0" borderId="2" xfId="0" applyNumberFormat="1" applyFont="1" applyFill="1" applyBorder="1" applyAlignment="1" applyProtection="1">
      <alignment horizontal="right" vertical="center" wrapText="1"/>
    </xf>
    <xf numFmtId="184" fontId="101" fillId="0" borderId="4" xfId="0" applyNumberFormat="1" applyFont="1" applyFill="1" applyBorder="1" applyAlignment="1" applyProtection="1">
      <alignment horizontal="right" vertical="center" wrapText="1"/>
    </xf>
    <xf numFmtId="184" fontId="109" fillId="0" borderId="2" xfId="0" applyNumberFormat="1" applyFont="1" applyFill="1" applyBorder="1" applyAlignment="1" applyProtection="1">
      <alignment horizontal="right" vertical="center" wrapText="1"/>
    </xf>
    <xf numFmtId="184" fontId="109" fillId="0" borderId="4" xfId="0" applyNumberFormat="1" applyFont="1" applyFill="1" applyBorder="1" applyAlignment="1" applyProtection="1">
      <alignment horizontal="right" vertical="center" wrapText="1"/>
    </xf>
    <xf numFmtId="0" fontId="85" fillId="2" borderId="36" xfId="0" applyNumberFormat="1" applyFont="1" applyFill="1" applyBorder="1" applyAlignment="1" applyProtection="1">
      <alignment horizontal="center" vertical="center" wrapText="1"/>
    </xf>
    <xf numFmtId="184" fontId="101" fillId="0" borderId="3" xfId="0" applyNumberFormat="1" applyFont="1" applyFill="1" applyBorder="1" applyAlignment="1" applyProtection="1">
      <alignment horizontal="right" vertical="center" wrapText="1"/>
    </xf>
    <xf numFmtId="38" fontId="85" fillId="0" borderId="31" xfId="2" applyFont="1" applyFill="1" applyBorder="1" applyAlignment="1" applyProtection="1">
      <alignment vertical="center" wrapText="1"/>
    </xf>
    <xf numFmtId="38" fontId="85" fillId="0" borderId="23" xfId="2" applyFont="1" applyFill="1" applyBorder="1" applyAlignment="1" applyProtection="1">
      <alignment vertical="center" wrapText="1"/>
    </xf>
    <xf numFmtId="38" fontId="85" fillId="0" borderId="13" xfId="2" applyFont="1" applyFill="1" applyBorder="1" applyAlignment="1" applyProtection="1">
      <alignment vertical="center" wrapText="1"/>
    </xf>
    <xf numFmtId="184" fontId="108" fillId="0" borderId="2" xfId="0" applyNumberFormat="1" applyFont="1" applyFill="1" applyBorder="1" applyAlignment="1" applyProtection="1">
      <alignment horizontal="right" vertical="center" wrapText="1"/>
    </xf>
    <xf numFmtId="184" fontId="108" fillId="0" borderId="4" xfId="0" applyNumberFormat="1" applyFont="1" applyFill="1" applyBorder="1" applyAlignment="1" applyProtection="1">
      <alignment horizontal="right" vertical="center" wrapText="1"/>
    </xf>
    <xf numFmtId="184" fontId="108" fillId="0" borderId="3" xfId="0" applyNumberFormat="1" applyFont="1" applyFill="1" applyBorder="1" applyAlignment="1" applyProtection="1">
      <alignment horizontal="right" vertical="center" wrapText="1"/>
    </xf>
    <xf numFmtId="180" fontId="55" fillId="0" borderId="2" xfId="0" applyNumberFormat="1" applyFont="1" applyFill="1" applyBorder="1" applyAlignment="1" applyProtection="1">
      <alignment horizontal="right" vertical="center" wrapText="1"/>
    </xf>
    <xf numFmtId="180" fontId="55" fillId="0" borderId="4" xfId="0" applyNumberFormat="1" applyFont="1" applyFill="1" applyBorder="1" applyAlignment="1" applyProtection="1">
      <alignment horizontal="right" vertical="center" wrapText="1"/>
    </xf>
    <xf numFmtId="180" fontId="55" fillId="0" borderId="3" xfId="0" applyNumberFormat="1" applyFont="1" applyFill="1" applyBorder="1" applyAlignment="1" applyProtection="1">
      <alignment horizontal="right" vertical="center" wrapText="1"/>
    </xf>
    <xf numFmtId="180" fontId="101" fillId="0" borderId="32" xfId="0" applyNumberFormat="1" applyFont="1" applyFill="1" applyBorder="1" applyAlignment="1" applyProtection="1">
      <alignment horizontal="right" vertical="center" wrapText="1"/>
    </xf>
    <xf numFmtId="180" fontId="101" fillId="0" borderId="22" xfId="0" applyNumberFormat="1" applyFont="1" applyFill="1" applyBorder="1" applyAlignment="1" applyProtection="1">
      <alignment horizontal="right" vertical="center" wrapText="1"/>
    </xf>
    <xf numFmtId="180" fontId="101" fillId="0" borderId="14" xfId="0" applyNumberFormat="1" applyFont="1" applyFill="1" applyBorder="1" applyAlignment="1" applyProtection="1">
      <alignment horizontal="right" vertical="center" wrapText="1"/>
    </xf>
    <xf numFmtId="180" fontId="85" fillId="0" borderId="29" xfId="0" quotePrefix="1" applyNumberFormat="1" applyFont="1" applyFill="1" applyBorder="1" applyAlignment="1" applyProtection="1">
      <alignment horizontal="right" vertical="center" wrapText="1"/>
    </xf>
    <xf numFmtId="180" fontId="85" fillId="0" borderId="4" xfId="0" applyNumberFormat="1" applyFont="1" applyFill="1" applyBorder="1" applyAlignment="1" applyProtection="1">
      <alignment horizontal="right" vertical="center" wrapText="1"/>
    </xf>
    <xf numFmtId="180" fontId="85" fillId="0" borderId="3" xfId="0" applyNumberFormat="1" applyFont="1" applyFill="1" applyBorder="1" applyAlignment="1" applyProtection="1">
      <alignment horizontal="right" vertical="center" wrapText="1"/>
    </xf>
    <xf numFmtId="180" fontId="55" fillId="2" borderId="29" xfId="0" applyNumberFormat="1" applyFont="1" applyFill="1" applyBorder="1" applyAlignment="1" applyProtection="1">
      <alignment horizontal="center" vertical="center" wrapText="1"/>
    </xf>
    <xf numFmtId="180" fontId="55" fillId="2" borderId="4" xfId="0" applyNumberFormat="1" applyFont="1" applyFill="1" applyBorder="1" applyAlignment="1" applyProtection="1">
      <alignment horizontal="center" vertical="center" wrapText="1"/>
    </xf>
    <xf numFmtId="180" fontId="55" fillId="2" borderId="26" xfId="0" applyNumberFormat="1" applyFont="1" applyFill="1" applyBorder="1" applyAlignment="1" applyProtection="1">
      <alignment horizontal="center" vertical="center" wrapText="1"/>
    </xf>
    <xf numFmtId="0" fontId="85" fillId="2" borderId="35" xfId="0" applyNumberFormat="1" applyFont="1" applyFill="1" applyBorder="1" applyAlignment="1" applyProtection="1">
      <alignment horizontal="center" vertical="center" wrapText="1"/>
    </xf>
    <xf numFmtId="0" fontId="55" fillId="2" borderId="29" xfId="0" applyNumberFormat="1" applyFont="1" applyFill="1" applyBorder="1" applyAlignment="1" applyProtection="1">
      <alignment horizontal="center" vertical="center" wrapText="1"/>
    </xf>
    <xf numFmtId="0" fontId="55" fillId="2" borderId="4" xfId="0" applyNumberFormat="1" applyFont="1" applyFill="1" applyBorder="1" applyAlignment="1" applyProtection="1">
      <alignment horizontal="center" vertical="center" wrapText="1"/>
    </xf>
    <xf numFmtId="0" fontId="55" fillId="2" borderId="26" xfId="0" applyNumberFormat="1" applyFont="1" applyFill="1" applyBorder="1" applyAlignment="1" applyProtection="1">
      <alignment horizontal="center" vertical="center" wrapText="1"/>
    </xf>
    <xf numFmtId="38" fontId="104" fillId="2" borderId="28" xfId="2" applyFont="1" applyFill="1" applyBorder="1" applyAlignment="1" applyProtection="1">
      <alignment horizontal="center" vertical="center" wrapText="1"/>
    </xf>
    <xf numFmtId="38" fontId="104" fillId="2" borderId="23" xfId="2" applyFont="1" applyFill="1" applyBorder="1" applyAlignment="1" applyProtection="1">
      <alignment horizontal="center" vertical="center" wrapText="1"/>
    </xf>
    <xf numFmtId="38" fontId="104" fillId="2" borderId="33" xfId="2" applyFont="1" applyFill="1" applyBorder="1" applyAlignment="1" applyProtection="1">
      <alignment horizontal="center" vertical="center" wrapText="1"/>
    </xf>
    <xf numFmtId="0" fontId="110" fillId="2" borderId="15" xfId="24" applyFont="1" applyFill="1" applyBorder="1" applyAlignment="1">
      <alignment horizontal="center" vertical="center"/>
    </xf>
    <xf numFmtId="0" fontId="56" fillId="2" borderId="40" xfId="24" applyFont="1" applyFill="1" applyBorder="1" applyAlignment="1">
      <alignment horizontal="center" vertical="center"/>
    </xf>
    <xf numFmtId="38" fontId="59" fillId="2" borderId="47" xfId="2" applyFont="1" applyFill="1" applyBorder="1" applyAlignment="1">
      <alignment horizontal="center" vertical="center" wrapText="1"/>
    </xf>
    <xf numFmtId="38" fontId="59" fillId="2" borderId="46" xfId="2" applyFont="1" applyFill="1" applyBorder="1" applyAlignment="1">
      <alignment horizontal="center" vertical="center" wrapText="1"/>
    </xf>
    <xf numFmtId="0" fontId="59" fillId="0" borderId="68" xfId="0" applyFont="1" applyBorder="1" applyAlignment="1">
      <alignment horizontal="left" vertical="center" wrapText="1"/>
    </xf>
    <xf numFmtId="0" fontId="30" fillId="0" borderId="0" xfId="0" applyNumberFormat="1" applyFont="1" applyFill="1" applyBorder="1" applyAlignment="1" applyProtection="1">
      <alignment horizontal="left" vertical="center"/>
    </xf>
  </cellXfs>
  <cellStyles count="34">
    <cellStyle name="パーセント" xfId="6" builtinId="5"/>
    <cellStyle name="パーセント 2" xfId="8"/>
    <cellStyle name="パーセント 2 2" xfId="21"/>
    <cellStyle name="パーセント 2 3" xfId="25"/>
    <cellStyle name="パーセント 3" xfId="18"/>
    <cellStyle name="桁区切り" xfId="2" builtinId="6"/>
    <cellStyle name="桁区切り 2" xfId="4"/>
    <cellStyle name="桁区切り 2 2" xfId="20"/>
    <cellStyle name="桁区切り 2 3" xfId="28"/>
    <cellStyle name="桁区切り 3" xfId="10"/>
    <cellStyle name="桁区切り 3 2" xfId="27"/>
    <cellStyle name="桁区切り 4" xfId="12"/>
    <cellStyle name="桁区切り 5" xfId="17"/>
    <cellStyle name="桁区切り 6" xfId="22"/>
    <cellStyle name="桁区切り 7" xfId="32"/>
    <cellStyle name="標準" xfId="0" builtinId="0"/>
    <cellStyle name="標準 10" xfId="16"/>
    <cellStyle name="標準 11" xfId="31"/>
    <cellStyle name="標準 12" xfId="33"/>
    <cellStyle name="標準 2" xfId="1"/>
    <cellStyle name="標準 2 2" xfId="15"/>
    <cellStyle name="標準 2 2 2" xfId="29"/>
    <cellStyle name="標準 2 3" xfId="19"/>
    <cellStyle name="標準 3" xfId="3"/>
    <cellStyle name="標準 3 2" xfId="23"/>
    <cellStyle name="標準 4" xfId="5"/>
    <cellStyle name="標準 5" xfId="7"/>
    <cellStyle name="標準 5 2" xfId="24"/>
    <cellStyle name="標準 6" xfId="9"/>
    <cellStyle name="標準 6 2" xfId="26"/>
    <cellStyle name="標準 7" xfId="11"/>
    <cellStyle name="標準 8" xfId="13"/>
    <cellStyle name="標準 8 2" xfId="30"/>
    <cellStyle name="標準 9"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B1B1B"/>
      <rgbColor rgb="00DAD9D8"/>
      <rgbColor rgb="00FEFEFE"/>
      <rgbColor rgb="001A1A1A"/>
      <rgbColor rgb="00EDEDED"/>
      <rgbColor rgb="00F0F0F0"/>
      <rgbColor rgb="00EEEEEE"/>
      <rgbColor rgb="00F9F9F9"/>
      <rgbColor rgb="00EAEAEA"/>
      <rgbColor rgb="00E7E7E7"/>
      <rgbColor rgb="00ECECEC"/>
      <rgbColor rgb="00EBEBEB"/>
      <rgbColor rgb="00F1F1F1"/>
      <rgbColor rgb="00E6E6E6"/>
      <rgbColor rgb="00E8E8E8"/>
      <rgbColor rgb="009A9A9A"/>
      <rgbColor rgb="00A2A2A1"/>
      <rgbColor rgb="00100F0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CFFCC"/>
      <color rgb="FFCCFF66"/>
      <color rgb="FFFFCCCC"/>
      <color rgb="FFFFCCFF"/>
      <color rgb="FFCCFF99"/>
      <color rgb="FFCCCCFF"/>
      <color rgb="FF9999FF"/>
      <color rgb="FFFFC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0-F455-430C-967C-D341FF35020D}"/>
            </c:ext>
          </c:extLst>
        </c:ser>
        <c:ser>
          <c:idx val="1"/>
          <c:order val="1"/>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1-F455-430C-967C-D341FF35020D}"/>
            </c:ext>
          </c:extLst>
        </c:ser>
        <c:ser>
          <c:idx val="2"/>
          <c:order val="2"/>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2-F455-430C-967C-D341FF35020D}"/>
            </c:ext>
          </c:extLst>
        </c:ser>
        <c:ser>
          <c:idx val="3"/>
          <c:order val="3"/>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3-F455-430C-967C-D341FF35020D}"/>
            </c:ext>
          </c:extLst>
        </c:ser>
        <c:ser>
          <c:idx val="4"/>
          <c:order val="4"/>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4-F455-430C-967C-D341FF35020D}"/>
            </c:ext>
          </c:extLst>
        </c:ser>
        <c:ser>
          <c:idx val="5"/>
          <c:order val="5"/>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5-F455-430C-967C-D341FF35020D}"/>
            </c:ext>
          </c:extLst>
        </c:ser>
        <c:ser>
          <c:idx val="6"/>
          <c:order val="6"/>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6-F455-430C-967C-D341FF35020D}"/>
            </c:ext>
          </c:extLst>
        </c:ser>
        <c:ser>
          <c:idx val="7"/>
          <c:order val="7"/>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7-F455-430C-967C-D341FF35020D}"/>
            </c:ext>
          </c:extLst>
        </c:ser>
        <c:ser>
          <c:idx val="8"/>
          <c:order val="8"/>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8-F455-430C-967C-D341FF35020D}"/>
            </c:ext>
          </c:extLst>
        </c:ser>
        <c:ser>
          <c:idx val="9"/>
          <c:order val="9"/>
          <c:val>
            <c:numRef>
              <c:f>'6.3 グラフ'!#REF!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'6.3 グラフ'!#REF!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'6.3 グラフ'!#REF!</c15:sqref>
                        </c15:formulaRef>
                      </c:ext>
                    </c:extLst>
                  </c:multiLvlStrRef>
                </c15:cat>
              </c15:filteredCategoryTitle>
            </c:ext>
            <c:ext xmlns:c16="http://schemas.microsoft.com/office/drawing/2014/chart" uri="{C3380CC4-5D6E-409C-BE32-E72D297353CC}">
              <c16:uniqueId val="{00000009-F455-430C-967C-D341FF35020D}"/>
            </c:ext>
          </c:extLst>
        </c:ser>
        <c:dLbls>
          <c:showLegendKey val="0"/>
          <c:showVal val="0"/>
          <c:showCatName val="0"/>
          <c:showSerName val="0"/>
          <c:showPercent val="0"/>
          <c:showBubbleSize val="0"/>
        </c:dLbls>
        <c:marker val="1"/>
        <c:smooth val="0"/>
        <c:axId val="105005056"/>
        <c:axId val="105006592"/>
      </c:lineChart>
      <c:catAx>
        <c:axId val="105005056"/>
        <c:scaling>
          <c:orientation val="minMax"/>
        </c:scaling>
        <c:delete val="0"/>
        <c:axPos val="b"/>
        <c:majorTickMark val="out"/>
        <c:minorTickMark val="none"/>
        <c:tickLblPos val="nextTo"/>
        <c:crossAx val="105006592"/>
        <c:crosses val="autoZero"/>
        <c:auto val="1"/>
        <c:lblAlgn val="ctr"/>
        <c:lblOffset val="100"/>
        <c:noMultiLvlLbl val="0"/>
      </c:catAx>
      <c:valAx>
        <c:axId val="105006592"/>
        <c:scaling>
          <c:orientation val="minMax"/>
          <c:max val="60000"/>
        </c:scaling>
        <c:delete val="0"/>
        <c:axPos val="l"/>
        <c:majorGridlines/>
        <c:numFmt formatCode="General" sourceLinked="1"/>
        <c:majorTickMark val="out"/>
        <c:minorTickMark val="none"/>
        <c:tickLblPos val="nextTo"/>
        <c:crossAx val="105005056"/>
        <c:crosses val="autoZero"/>
        <c:crossBetween val="between"/>
      </c:valAx>
    </c:plotArea>
    <c:legend>
      <c:legendPos val="r"/>
      <c:layout>
        <c:manualLayout>
          <c:xMode val="edge"/>
          <c:yMode val="edge"/>
          <c:x val="0.77698633344316204"/>
          <c:y val="2.5761573957051215E-2"/>
          <c:w val="0.2120547640233324"/>
          <c:h val="0.9198713729478759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400"/>
              <a:t>男女比率推移</a:t>
            </a:r>
          </a:p>
        </c:rich>
      </c:tx>
      <c:overlay val="0"/>
    </c:title>
    <c:autoTitleDeleted val="0"/>
    <c:plotArea>
      <c:layout>
        <c:manualLayout>
          <c:layoutTarget val="inner"/>
          <c:xMode val="edge"/>
          <c:yMode val="edge"/>
          <c:x val="0.16292101114306973"/>
          <c:y val="0.11652769646634474"/>
          <c:w val="0.80693163639455467"/>
          <c:h val="0.80590348116102184"/>
        </c:manualLayout>
      </c:layout>
      <c:barChart>
        <c:barDir val="bar"/>
        <c:grouping val="percentStacked"/>
        <c:varyColors val="0"/>
        <c:ser>
          <c:idx val="0"/>
          <c:order val="0"/>
          <c:tx>
            <c:strRef>
              <c:f>'2.4 男女別邦人数推移'!$J$62</c:f>
              <c:strCache>
                <c:ptCount val="1"/>
                <c:pt idx="0">
                  <c:v>男</c:v>
                </c:pt>
              </c:strCache>
            </c:strRef>
          </c:tx>
          <c:spPr>
            <a:pattFill prst="pct5">
              <a:fgClr>
                <a:schemeClr val="tx1"/>
              </a:fgClr>
              <a:bgClr>
                <a:srgbClr val="FFC000"/>
              </a:bgClr>
            </a:pattFill>
            <a:ln>
              <a:solidFill>
                <a:schemeClr val="tx1"/>
              </a:solidFill>
            </a:ln>
          </c:spPr>
          <c:invertIfNegative val="0"/>
          <c:dLbls>
            <c:dLbl>
              <c:idx val="0"/>
              <c:layout>
                <c:manualLayout>
                  <c:x val="4.1378833977040287E-3"/>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AE-4820-A232-DF9CC3FA6283}"/>
                </c:ext>
              </c:extLst>
            </c:dLbl>
            <c:dLbl>
              <c:idx val="1"/>
              <c:layout>
                <c:manualLayout>
                  <c:x val="-3.7930159639846062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AE-4820-A232-DF9CC3FA6283}"/>
                </c:ext>
              </c:extLst>
            </c:dLbl>
            <c:dLbl>
              <c:idx val="2"/>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AE-4820-A232-DF9CC3FA6283}"/>
                </c:ext>
              </c:extLst>
            </c:dLbl>
            <c:dLbl>
              <c:idx val="3"/>
              <c:layout>
                <c:manualLayout>
                  <c:x val="-3.7930159639846062E-17"/>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AE-4820-A232-DF9CC3FA6283}"/>
                </c:ext>
              </c:extLst>
            </c:dLbl>
            <c:dLbl>
              <c:idx val="4"/>
              <c:layout>
                <c:manualLayout>
                  <c:x val="-4.1378833977040287E-3"/>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AE-4820-A232-DF9CC3FA6283}"/>
                </c:ext>
              </c:extLst>
            </c:dLbl>
            <c:dLbl>
              <c:idx val="5"/>
              <c:layout>
                <c:manualLayout>
                  <c:x val="4.1378833977040287E-3"/>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AE-4820-A232-DF9CC3FA6283}"/>
                </c:ext>
              </c:extLst>
            </c:dLbl>
            <c:dLbl>
              <c:idx val="6"/>
              <c:layout>
                <c:manualLayout>
                  <c:x val="0"/>
                  <c:y val="3.8033225541332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AE-4820-A232-DF9CC3FA6283}"/>
                </c:ext>
              </c:extLst>
            </c:dLbl>
            <c:dLbl>
              <c:idx val="7"/>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AE-4820-A232-DF9CC3FA6283}"/>
                </c:ext>
              </c:extLst>
            </c:dLbl>
            <c:dLbl>
              <c:idx val="8"/>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BAE-4820-A232-DF9CC3FA6283}"/>
                </c:ext>
              </c:extLst>
            </c:dLbl>
            <c:dLbl>
              <c:idx val="9"/>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AE-4820-A232-DF9CC3FA62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 男女別邦人数推移'!$I$63:$I$72</c:f>
              <c:strCache>
                <c:ptCount val="10"/>
                <c:pt idx="0">
                  <c:v>平成１７年</c:v>
                </c:pt>
                <c:pt idx="1">
                  <c:v>平成１８年</c:v>
                </c:pt>
                <c:pt idx="2">
                  <c:v>平成１９年</c:v>
                </c:pt>
                <c:pt idx="3">
                  <c:v>平成２０年</c:v>
                </c:pt>
                <c:pt idx="4">
                  <c:v>平成２１年</c:v>
                </c:pt>
                <c:pt idx="5">
                  <c:v>平成２２年</c:v>
                </c:pt>
                <c:pt idx="6">
                  <c:v>平成２３年</c:v>
                </c:pt>
                <c:pt idx="7">
                  <c:v>平成２４年</c:v>
                </c:pt>
                <c:pt idx="8">
                  <c:v>平成２５年</c:v>
                </c:pt>
                <c:pt idx="9">
                  <c:v>平成２６年</c:v>
                </c:pt>
              </c:strCache>
            </c:strRef>
          </c:cat>
          <c:val>
            <c:numRef>
              <c:f>'2.4 男女別邦人数推移'!$J$63:$J$72</c:f>
              <c:numCache>
                <c:formatCode>0.0%</c:formatCode>
                <c:ptCount val="10"/>
                <c:pt idx="0">
                  <c:v>0.48415530340813812</c:v>
                </c:pt>
                <c:pt idx="1">
                  <c:v>0.48307738590479415</c:v>
                </c:pt>
                <c:pt idx="2">
                  <c:v>0.4865562403343186</c:v>
                </c:pt>
                <c:pt idx="3">
                  <c:v>0.48338977952413309</c:v>
                </c:pt>
                <c:pt idx="4">
                  <c:v>0.48120925210747062</c:v>
                </c:pt>
                <c:pt idx="5">
                  <c:v>0.47992796650564962</c:v>
                </c:pt>
                <c:pt idx="6">
                  <c:v>0.48222622672733745</c:v>
                </c:pt>
                <c:pt idx="7">
                  <c:v>0.4824728688188083</c:v>
                </c:pt>
                <c:pt idx="8">
                  <c:v>0.48275678455140142</c:v>
                </c:pt>
                <c:pt idx="9">
                  <c:v>0.48094254803088349</c:v>
                </c:pt>
              </c:numCache>
            </c:numRef>
          </c:val>
          <c:extLst>
            <c:ext xmlns:c16="http://schemas.microsoft.com/office/drawing/2014/chart" uri="{C3380CC4-5D6E-409C-BE32-E72D297353CC}">
              <c16:uniqueId val="{0000000A-5BAE-4820-A232-DF9CC3FA6283}"/>
            </c:ext>
          </c:extLst>
        </c:ser>
        <c:ser>
          <c:idx val="1"/>
          <c:order val="1"/>
          <c:tx>
            <c:strRef>
              <c:f>'2.4 男女別邦人数推移'!$K$62</c:f>
              <c:strCache>
                <c:ptCount val="1"/>
                <c:pt idx="0">
                  <c:v>女</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0"/>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AE-4820-A232-DF9CC3FA6283}"/>
                </c:ext>
              </c:extLst>
            </c:dLbl>
            <c:dLbl>
              <c:idx val="1"/>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BAE-4820-A232-DF9CC3FA6283}"/>
                </c:ext>
              </c:extLst>
            </c:dLbl>
            <c:dLbl>
              <c:idx val="2"/>
              <c:layout>
                <c:manualLayout>
                  <c:x val="0"/>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AE-4820-A232-DF9CC3FA6283}"/>
                </c:ext>
              </c:extLst>
            </c:dLbl>
            <c:dLbl>
              <c:idx val="3"/>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AE-4820-A232-DF9CC3FA6283}"/>
                </c:ext>
              </c:extLst>
            </c:dLbl>
            <c:dLbl>
              <c:idx val="4"/>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BAE-4820-A232-DF9CC3FA6283}"/>
                </c:ext>
              </c:extLst>
            </c:dLbl>
            <c:dLbl>
              <c:idx val="5"/>
              <c:layout>
                <c:manualLayout>
                  <c:x val="0"/>
                  <c:y val="3.8033225541332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BAE-4820-A232-DF9CC3FA6283}"/>
                </c:ext>
              </c:extLst>
            </c:dLbl>
            <c:dLbl>
              <c:idx val="6"/>
              <c:layout>
                <c:manualLayout>
                  <c:x val="0"/>
                  <c:y val="3.8033225541332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BAE-4820-A232-DF9CC3FA6283}"/>
                </c:ext>
              </c:extLst>
            </c:dLbl>
            <c:dLbl>
              <c:idx val="7"/>
              <c:layout>
                <c:manualLayout>
                  <c:x val="4.1378833977039524E-3"/>
                  <c:y val="4.2787378733998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BAE-4820-A232-DF9CC3FA6283}"/>
                </c:ext>
              </c:extLst>
            </c:dLbl>
            <c:dLbl>
              <c:idx val="8"/>
              <c:layout>
                <c:manualLayout>
                  <c:x val="4.1378833977040287E-3"/>
                  <c:y val="4.2787378733998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BAE-4820-A232-DF9CC3FA6283}"/>
                </c:ext>
              </c:extLst>
            </c:dLbl>
            <c:dLbl>
              <c:idx val="9"/>
              <c:layout>
                <c:manualLayout>
                  <c:x val="-7.5860319279692124E-17"/>
                  <c:y val="4.041030213766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BAE-4820-A232-DF9CC3FA62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 男女別邦人数推移'!$I$63:$I$72</c:f>
              <c:strCache>
                <c:ptCount val="10"/>
                <c:pt idx="0">
                  <c:v>平成１７年</c:v>
                </c:pt>
                <c:pt idx="1">
                  <c:v>平成１８年</c:v>
                </c:pt>
                <c:pt idx="2">
                  <c:v>平成１９年</c:v>
                </c:pt>
                <c:pt idx="3">
                  <c:v>平成２０年</c:v>
                </c:pt>
                <c:pt idx="4">
                  <c:v>平成２１年</c:v>
                </c:pt>
                <c:pt idx="5">
                  <c:v>平成２２年</c:v>
                </c:pt>
                <c:pt idx="6">
                  <c:v>平成２３年</c:v>
                </c:pt>
                <c:pt idx="7">
                  <c:v>平成２４年</c:v>
                </c:pt>
                <c:pt idx="8">
                  <c:v>平成２５年</c:v>
                </c:pt>
                <c:pt idx="9">
                  <c:v>平成２６年</c:v>
                </c:pt>
              </c:strCache>
            </c:strRef>
          </c:cat>
          <c:val>
            <c:numRef>
              <c:f>'2.4 男女別邦人数推移'!$K$63:$K$72</c:f>
              <c:numCache>
                <c:formatCode>0.0%</c:formatCode>
                <c:ptCount val="10"/>
                <c:pt idx="0">
                  <c:v>0.51584469659186194</c:v>
                </c:pt>
                <c:pt idx="1">
                  <c:v>0.5169226140952059</c:v>
                </c:pt>
                <c:pt idx="2">
                  <c:v>0.51344375966568145</c:v>
                </c:pt>
                <c:pt idx="3">
                  <c:v>0.51661022047586691</c:v>
                </c:pt>
                <c:pt idx="4">
                  <c:v>0.51879074789252932</c:v>
                </c:pt>
                <c:pt idx="5">
                  <c:v>0.52007203349435038</c:v>
                </c:pt>
                <c:pt idx="6">
                  <c:v>0.5177737732726625</c:v>
                </c:pt>
                <c:pt idx="7">
                  <c:v>0.51752713118119176</c:v>
                </c:pt>
                <c:pt idx="8">
                  <c:v>0.51724321544859864</c:v>
                </c:pt>
                <c:pt idx="9">
                  <c:v>0.51905745196911646</c:v>
                </c:pt>
              </c:numCache>
            </c:numRef>
          </c:val>
          <c:extLst>
            <c:ext xmlns:c16="http://schemas.microsoft.com/office/drawing/2014/chart" uri="{C3380CC4-5D6E-409C-BE32-E72D297353CC}">
              <c16:uniqueId val="{00000015-5BAE-4820-A232-DF9CC3FA6283}"/>
            </c:ext>
          </c:extLst>
        </c:ser>
        <c:dLbls>
          <c:showLegendKey val="0"/>
          <c:showVal val="1"/>
          <c:showCatName val="0"/>
          <c:showSerName val="0"/>
          <c:showPercent val="0"/>
          <c:showBubbleSize val="0"/>
        </c:dLbls>
        <c:gapWidth val="95"/>
        <c:overlap val="100"/>
        <c:axId val="108924928"/>
        <c:axId val="108926080"/>
      </c:barChart>
      <c:catAx>
        <c:axId val="108924928"/>
        <c:scaling>
          <c:orientation val="maxMin"/>
        </c:scaling>
        <c:delete val="0"/>
        <c:axPos val="l"/>
        <c:numFmt formatCode="General" sourceLinked="0"/>
        <c:majorTickMark val="none"/>
        <c:minorTickMark val="none"/>
        <c:tickLblPos val="nextTo"/>
        <c:txPr>
          <a:bodyPr/>
          <a:lstStyle/>
          <a:p>
            <a:pPr>
              <a:defRPr sz="700"/>
            </a:pPr>
            <a:endParaRPr lang="ja-JP"/>
          </a:p>
        </c:txPr>
        <c:crossAx val="108926080"/>
        <c:crosses val="autoZero"/>
        <c:auto val="1"/>
        <c:lblAlgn val="ctr"/>
        <c:lblOffset val="100"/>
        <c:noMultiLvlLbl val="0"/>
      </c:catAx>
      <c:valAx>
        <c:axId val="108926080"/>
        <c:scaling>
          <c:orientation val="minMax"/>
        </c:scaling>
        <c:delete val="0"/>
        <c:axPos val="t"/>
        <c:majorGridlines>
          <c:spPr>
            <a:ln>
              <a:prstDash val="solid"/>
            </a:ln>
          </c:spPr>
        </c:majorGridlines>
        <c:numFmt formatCode="0%" sourceLinked="1"/>
        <c:majorTickMark val="in"/>
        <c:minorTickMark val="none"/>
        <c:tickLblPos val="nextTo"/>
        <c:spPr>
          <a:ln>
            <a:noFill/>
          </a:ln>
        </c:spPr>
        <c:crossAx val="108924928"/>
        <c:crosses val="autoZero"/>
        <c:crossBetween val="between"/>
        <c:majorUnit val="0.5"/>
      </c:valAx>
    </c:plotArea>
    <c:legend>
      <c:legendPos val="t"/>
      <c:layout>
        <c:manualLayout>
          <c:xMode val="edge"/>
          <c:yMode val="edge"/>
          <c:x val="0.15776739360915312"/>
          <c:y val="0.93471033213186272"/>
          <c:w val="0.75597142188751343"/>
          <c:h val="4.755532777337744E-2"/>
        </c:manualLayout>
      </c:layout>
      <c:overlay val="0"/>
      <c:txPr>
        <a:bodyPr/>
        <a:lstStyle/>
        <a:p>
          <a:pPr>
            <a:defRPr sz="1600"/>
          </a:pPr>
          <a:endParaRPr lang="ja-JP"/>
        </a:p>
      </c:txPr>
    </c:legend>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'2.5 年齢別邦人数'!$X$59</c:f>
              <c:strCache>
                <c:ptCount val="1"/>
                <c:pt idx="0">
                  <c:v>男性</c:v>
                </c:pt>
              </c:strCache>
            </c:strRef>
          </c:tx>
          <c:spPr>
            <a:pattFill prst="dashHorz">
              <a:fgClr>
                <a:srgbClr val="C00000"/>
              </a:fgClr>
              <a:bgClr>
                <a:srgbClr val="CCFFFF"/>
              </a:bgClr>
            </a:pattFill>
            <a:ln>
              <a:solidFill>
                <a:schemeClr val="tx1"/>
              </a:solidFill>
            </a:ln>
          </c:spPr>
          <c:invertIfNegative val="0"/>
          <c:dLbls>
            <c:spPr>
              <a:noFill/>
              <a:ln>
                <a:noFill/>
              </a:ln>
              <a:effectLst/>
            </c:spPr>
            <c:txPr>
              <a:bodyPr/>
              <a:lstStyle/>
              <a:p>
                <a:pPr>
                  <a:defRPr sz="2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年齢別邦人数'!$Y$58:$AD$58</c:f>
              <c:strCache>
                <c:ptCount val="6"/>
                <c:pt idx="0">
                  <c:v>60歳
以上</c:v>
                </c:pt>
                <c:pt idx="1">
                  <c:v>50歳代</c:v>
                </c:pt>
                <c:pt idx="2">
                  <c:v>40歳代</c:v>
                </c:pt>
                <c:pt idx="3">
                  <c:v>30歳代</c:v>
                </c:pt>
                <c:pt idx="4">
                  <c:v>20歳代</c:v>
                </c:pt>
                <c:pt idx="5">
                  <c:v>20歳
未満</c:v>
                </c:pt>
              </c:strCache>
            </c:strRef>
          </c:cat>
          <c:val>
            <c:numRef>
              <c:f>'2.5 年齢別邦人数'!$Y$59:$AD$59</c:f>
              <c:numCache>
                <c:formatCode>#,##0_ </c:formatCode>
                <c:ptCount val="6"/>
                <c:pt idx="0">
                  <c:v>102909</c:v>
                </c:pt>
                <c:pt idx="1">
                  <c:v>84977</c:v>
                </c:pt>
                <c:pt idx="2">
                  <c:v>119634</c:v>
                </c:pt>
                <c:pt idx="3">
                  <c:v>102090</c:v>
                </c:pt>
                <c:pt idx="4">
                  <c:v>62990</c:v>
                </c:pt>
                <c:pt idx="5">
                  <c:v>147900</c:v>
                </c:pt>
              </c:numCache>
            </c:numRef>
          </c:val>
          <c:extLst>
            <c:ext xmlns:c16="http://schemas.microsoft.com/office/drawing/2014/chart" uri="{C3380CC4-5D6E-409C-BE32-E72D297353CC}">
              <c16:uniqueId val="{00000000-5118-4E4B-9CBF-1F4D8F73BC40}"/>
            </c:ext>
          </c:extLst>
        </c:ser>
        <c:ser>
          <c:idx val="1"/>
          <c:order val="1"/>
          <c:tx>
            <c:strRef>
              <c:f>'2.5 年齢別邦人数'!$X$60</c:f>
              <c:strCache>
                <c:ptCount val="1"/>
                <c:pt idx="0">
                  <c:v>女性</c:v>
                </c:pt>
              </c:strCache>
            </c:strRef>
          </c:tx>
          <c:spPr>
            <a:pattFill prst="pct60">
              <a:fgClr>
                <a:schemeClr val="bg1"/>
              </a:fgClr>
              <a:bgClr>
                <a:srgbClr val="FF0000"/>
              </a:bgClr>
            </a:pattFill>
            <a:ln>
              <a:solidFill>
                <a:schemeClr val="tx1"/>
              </a:solidFill>
            </a:ln>
          </c:spPr>
          <c:invertIfNegative val="0"/>
          <c:dLbls>
            <c:spPr>
              <a:noFill/>
              <a:ln>
                <a:noFill/>
              </a:ln>
              <a:effectLst/>
            </c:spPr>
            <c:txPr>
              <a:bodyPr/>
              <a:lstStyle/>
              <a:p>
                <a:pPr>
                  <a:defRPr sz="2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年齢別邦人数'!$Y$58:$AD$58</c:f>
              <c:strCache>
                <c:ptCount val="6"/>
                <c:pt idx="0">
                  <c:v>60歳
以上</c:v>
                </c:pt>
                <c:pt idx="1">
                  <c:v>50歳代</c:v>
                </c:pt>
                <c:pt idx="2">
                  <c:v>40歳代</c:v>
                </c:pt>
                <c:pt idx="3">
                  <c:v>30歳代</c:v>
                </c:pt>
                <c:pt idx="4">
                  <c:v>20歳代</c:v>
                </c:pt>
                <c:pt idx="5">
                  <c:v>20歳
未満</c:v>
                </c:pt>
              </c:strCache>
            </c:strRef>
          </c:cat>
          <c:val>
            <c:numRef>
              <c:f>'2.5 年齢別邦人数'!$Y$60:$AD$60</c:f>
              <c:numCache>
                <c:formatCode>#,##0_ </c:formatCode>
                <c:ptCount val="6"/>
                <c:pt idx="0">
                  <c:v>82752</c:v>
                </c:pt>
                <c:pt idx="1">
                  <c:v>65772</c:v>
                </c:pt>
                <c:pt idx="2">
                  <c:v>149275</c:v>
                </c:pt>
                <c:pt idx="3">
                  <c:v>147683</c:v>
                </c:pt>
                <c:pt idx="4">
                  <c:v>83923</c:v>
                </c:pt>
                <c:pt idx="5">
                  <c:v>140270</c:v>
                </c:pt>
              </c:numCache>
            </c:numRef>
          </c:val>
          <c:extLst>
            <c:ext xmlns:c16="http://schemas.microsoft.com/office/drawing/2014/chart" uri="{C3380CC4-5D6E-409C-BE32-E72D297353CC}">
              <c16:uniqueId val="{00000001-5118-4E4B-9CBF-1F4D8F73BC40}"/>
            </c:ext>
          </c:extLst>
        </c:ser>
        <c:ser>
          <c:idx val="2"/>
          <c:order val="2"/>
          <c:tx>
            <c:strRef>
              <c:f>'2.5 年齢別邦人数'!$X$61</c:f>
              <c:strCache>
                <c:ptCount val="1"/>
                <c:pt idx="0">
                  <c:v>合計</c:v>
                </c:pt>
              </c:strCache>
            </c:strRef>
          </c:tx>
          <c:spPr>
            <a:noFill/>
          </c:spPr>
          <c:invertIfNegative val="0"/>
          <c:dLbls>
            <c:dLbl>
              <c:idx val="5"/>
              <c:spPr>
                <a:noFill/>
              </c:spPr>
              <c:txPr>
                <a:bodyPr/>
                <a:lstStyle/>
                <a:p>
                  <a:pPr>
                    <a:defRPr sz="1900"/>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2-5118-4E4B-9CBF-1F4D8F73BC40}"/>
                </c:ext>
              </c:extLst>
            </c:dLbl>
            <c:spPr>
              <a:noFill/>
            </c:spPr>
            <c:txPr>
              <a:bodyPr/>
              <a:lstStyle/>
              <a:p>
                <a:pPr>
                  <a:defRPr sz="20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 年齢別邦人数'!$Y$58:$AD$58</c:f>
              <c:strCache>
                <c:ptCount val="6"/>
                <c:pt idx="0">
                  <c:v>60歳
以上</c:v>
                </c:pt>
                <c:pt idx="1">
                  <c:v>50歳代</c:v>
                </c:pt>
                <c:pt idx="2">
                  <c:v>40歳代</c:v>
                </c:pt>
                <c:pt idx="3">
                  <c:v>30歳代</c:v>
                </c:pt>
                <c:pt idx="4">
                  <c:v>20歳代</c:v>
                </c:pt>
                <c:pt idx="5">
                  <c:v>20歳
未満</c:v>
                </c:pt>
              </c:strCache>
            </c:strRef>
          </c:cat>
          <c:val>
            <c:numRef>
              <c:f>'2.5 年齢別邦人数'!$Y$61:$AD$61</c:f>
              <c:numCache>
                <c:formatCode>#,##0_ </c:formatCode>
                <c:ptCount val="6"/>
                <c:pt idx="0">
                  <c:v>185661</c:v>
                </c:pt>
                <c:pt idx="1">
                  <c:v>150749</c:v>
                </c:pt>
                <c:pt idx="2">
                  <c:v>268909</c:v>
                </c:pt>
                <c:pt idx="3">
                  <c:v>249773</c:v>
                </c:pt>
                <c:pt idx="4">
                  <c:v>146913</c:v>
                </c:pt>
                <c:pt idx="5">
                  <c:v>288170</c:v>
                </c:pt>
              </c:numCache>
            </c:numRef>
          </c:val>
          <c:extLst>
            <c:ext xmlns:c16="http://schemas.microsoft.com/office/drawing/2014/chart" uri="{C3380CC4-5D6E-409C-BE32-E72D297353CC}">
              <c16:uniqueId val="{00000003-5118-4E4B-9CBF-1F4D8F73BC40}"/>
            </c:ext>
          </c:extLst>
        </c:ser>
        <c:dLbls>
          <c:showLegendKey val="0"/>
          <c:showVal val="0"/>
          <c:showCatName val="0"/>
          <c:showSerName val="0"/>
          <c:showPercent val="0"/>
          <c:showBubbleSize val="0"/>
        </c:dLbls>
        <c:gapWidth val="150"/>
        <c:overlap val="100"/>
        <c:axId val="109106304"/>
        <c:axId val="109107840"/>
      </c:barChart>
      <c:catAx>
        <c:axId val="109106304"/>
        <c:scaling>
          <c:orientation val="minMax"/>
        </c:scaling>
        <c:delete val="0"/>
        <c:axPos val="l"/>
        <c:numFmt formatCode="General" sourceLinked="0"/>
        <c:majorTickMark val="out"/>
        <c:minorTickMark val="none"/>
        <c:tickLblPos val="nextTo"/>
        <c:txPr>
          <a:bodyPr/>
          <a:lstStyle/>
          <a:p>
            <a:pPr>
              <a:defRPr sz="1800"/>
            </a:pPr>
            <a:endParaRPr lang="ja-JP"/>
          </a:p>
        </c:txPr>
        <c:crossAx val="109107840"/>
        <c:crosses val="autoZero"/>
        <c:auto val="1"/>
        <c:lblAlgn val="ctr"/>
        <c:lblOffset val="100"/>
        <c:noMultiLvlLbl val="0"/>
      </c:catAx>
      <c:valAx>
        <c:axId val="109107840"/>
        <c:scaling>
          <c:orientation val="minMax"/>
          <c:max val="300000"/>
        </c:scaling>
        <c:delete val="0"/>
        <c:axPos val="b"/>
        <c:majorGridlines/>
        <c:numFmt formatCode="#,##0_ " sourceLinked="1"/>
        <c:majorTickMark val="out"/>
        <c:minorTickMark val="none"/>
        <c:tickLblPos val="nextTo"/>
        <c:txPr>
          <a:bodyPr/>
          <a:lstStyle/>
          <a:p>
            <a:pPr>
              <a:defRPr sz="1800"/>
            </a:pPr>
            <a:endParaRPr lang="ja-JP"/>
          </a:p>
        </c:txPr>
        <c:crossAx val="109106304"/>
        <c:crosses val="autoZero"/>
        <c:crossBetween val="between"/>
      </c:valAx>
    </c:plotArea>
    <c:legend>
      <c:legendPos val="b"/>
      <c:legendEntry>
        <c:idx val="0"/>
        <c:txPr>
          <a:bodyPr/>
          <a:lstStyle/>
          <a:p>
            <a:pPr>
              <a:defRPr sz="2400"/>
            </a:pPr>
            <a:endParaRPr lang="ja-JP"/>
          </a:p>
        </c:txPr>
      </c:legendEntry>
      <c:legendEntry>
        <c:idx val="1"/>
        <c:txPr>
          <a:bodyPr/>
          <a:lstStyle/>
          <a:p>
            <a:pPr>
              <a:defRPr sz="2400"/>
            </a:pPr>
            <a:endParaRPr lang="ja-JP"/>
          </a:p>
        </c:txPr>
      </c:legendEntry>
      <c:legendEntry>
        <c:idx val="2"/>
        <c:delete val="1"/>
      </c:legendEntry>
      <c:layout>
        <c:manualLayout>
          <c:xMode val="edge"/>
          <c:yMode val="edge"/>
          <c:x val="0.10662421287193158"/>
          <c:y val="0.93742000273205506"/>
          <c:w val="0.70165751027169687"/>
          <c:h val="5.9917134650793347E-2"/>
        </c:manualLayout>
      </c:layout>
      <c:overlay val="0"/>
    </c:legend>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'2.6 長期滞在者の地域別職業構成'!$B$90</c:f>
              <c:strCache>
                <c:ptCount val="1"/>
                <c:pt idx="0">
                  <c:v>全世界</c:v>
                </c:pt>
              </c:strCache>
            </c:strRef>
          </c:tx>
          <c:invertIfNegative val="0"/>
          <c:cat>
            <c:strRef>
              <c:f>'2.6 長期滞在者の地域別職業構成'!$C$89:$H$89</c:f>
              <c:strCache>
                <c:ptCount val="6"/>
                <c:pt idx="0">
                  <c:v>民間企業</c:v>
                </c:pt>
                <c:pt idx="1">
                  <c:v>報道</c:v>
                </c:pt>
                <c:pt idx="2">
                  <c:v>自由業</c:v>
                </c:pt>
                <c:pt idx="3">
                  <c:v>留学・研究</c:v>
                </c:pt>
                <c:pt idx="4">
                  <c:v>政府</c:v>
                </c:pt>
                <c:pt idx="5">
                  <c:v>その他</c:v>
                </c:pt>
              </c:strCache>
            </c:strRef>
          </c:cat>
          <c:val>
            <c:numRef>
              <c:f>'2.6 長期滞在者の地域別職業構成'!$C$90:$H$90</c:f>
              <c:numCache>
                <c:formatCode>#,##0_);[Red]\(#,##0\)</c:formatCode>
                <c:ptCount val="6"/>
                <c:pt idx="0">
                  <c:v>459112</c:v>
                </c:pt>
                <c:pt idx="1">
                  <c:v>3665</c:v>
                </c:pt>
                <c:pt idx="2">
                  <c:v>46247</c:v>
                </c:pt>
                <c:pt idx="3">
                  <c:v>182457.1</c:v>
                </c:pt>
                <c:pt idx="4">
                  <c:v>23834</c:v>
                </c:pt>
                <c:pt idx="5">
                  <c:v>138372</c:v>
                </c:pt>
              </c:numCache>
            </c:numRef>
          </c:val>
          <c:extLst>
            <c:ext xmlns:c16="http://schemas.microsoft.com/office/drawing/2014/chart" uri="{C3380CC4-5D6E-409C-BE32-E72D297353CC}">
              <c16:uniqueId val="{00000000-947C-4B87-B5AD-73415A8FE58A}"/>
            </c:ext>
          </c:extLst>
        </c:ser>
        <c:dLbls>
          <c:showLegendKey val="0"/>
          <c:showVal val="0"/>
          <c:showCatName val="0"/>
          <c:showSerName val="0"/>
          <c:showPercent val="0"/>
          <c:showBubbleSize val="0"/>
        </c:dLbls>
        <c:gapWidth val="150"/>
        <c:axId val="106283392"/>
        <c:axId val="106284928"/>
      </c:barChart>
      <c:catAx>
        <c:axId val="106283392"/>
        <c:scaling>
          <c:orientation val="minMax"/>
        </c:scaling>
        <c:delete val="0"/>
        <c:axPos val="b"/>
        <c:majorGridlines/>
        <c:numFmt formatCode="General" sourceLinked="0"/>
        <c:majorTickMark val="out"/>
        <c:minorTickMark val="none"/>
        <c:tickLblPos val="nextTo"/>
        <c:crossAx val="106284928"/>
        <c:crosses val="autoZero"/>
        <c:auto val="1"/>
        <c:lblAlgn val="ctr"/>
        <c:lblOffset val="100"/>
        <c:noMultiLvlLbl val="0"/>
      </c:catAx>
      <c:valAx>
        <c:axId val="106284928"/>
        <c:scaling>
          <c:orientation val="minMax"/>
        </c:scaling>
        <c:delete val="0"/>
        <c:axPos val="l"/>
        <c:majorGridlines/>
        <c:numFmt formatCode="#,##0_);[Red]\(#,##0\)" sourceLinked="1"/>
        <c:majorTickMark val="cross"/>
        <c:minorTickMark val="none"/>
        <c:tickLblPos val="nextTo"/>
        <c:crossAx val="106283392"/>
        <c:crosses val="autoZero"/>
        <c:crossBetween val="between"/>
        <c:majorUnit val="100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3786643336249633"/>
          <c:y val="1.0774408489215835E-2"/>
        </c:manualLayout>
      </c:layout>
      <c:overlay val="0"/>
    </c:title>
    <c:autoTitleDeleted val="0"/>
    <c:plotArea>
      <c:layout>
        <c:manualLayout>
          <c:layoutTarget val="inner"/>
          <c:xMode val="edge"/>
          <c:yMode val="edge"/>
          <c:x val="0.2944643919510061"/>
          <c:y val="0.17071413967196591"/>
          <c:w val="0.54309617964421109"/>
          <c:h val="0.55837014589567147"/>
        </c:manualLayout>
      </c:layout>
      <c:barChart>
        <c:barDir val="col"/>
        <c:grouping val="clustered"/>
        <c:varyColors val="0"/>
        <c:ser>
          <c:idx val="0"/>
          <c:order val="0"/>
          <c:tx>
            <c:strRef>
              <c:f>'2.6 長期滞在者の地域別職業構成'!$B$70</c:f>
              <c:strCache>
                <c:ptCount val="1"/>
                <c:pt idx="0">
                  <c:v>アジア</c:v>
                </c:pt>
              </c:strCache>
            </c:strRef>
          </c:tx>
          <c:spPr>
            <a:ln>
              <a:solidFill>
                <a:sysClr val="windowText" lastClr="000000"/>
              </a:solidFill>
            </a:ln>
          </c:spPr>
          <c:invertIfNegative val="0"/>
          <c:cat>
            <c:strRef>
              <c:f>'2.6 長期滞在者の地域別職業構成'!$C$69:$H$69</c:f>
              <c:strCache>
                <c:ptCount val="6"/>
                <c:pt idx="0">
                  <c:v>民間企業</c:v>
                </c:pt>
                <c:pt idx="1">
                  <c:v>報道</c:v>
                </c:pt>
                <c:pt idx="2">
                  <c:v>自由業</c:v>
                </c:pt>
                <c:pt idx="3">
                  <c:v>留学・研究</c:v>
                </c:pt>
                <c:pt idx="4">
                  <c:v>政府</c:v>
                </c:pt>
                <c:pt idx="5">
                  <c:v>その他</c:v>
                </c:pt>
              </c:strCache>
            </c:strRef>
          </c:cat>
          <c:val>
            <c:numRef>
              <c:f>'2.6 長期滞在者の地域別職業構成'!$C$70:$H$70</c:f>
              <c:numCache>
                <c:formatCode>#,##0</c:formatCode>
                <c:ptCount val="6"/>
                <c:pt idx="0" formatCode="#,##0_);[Red]\(#,##0\)">
                  <c:v>252474</c:v>
                </c:pt>
                <c:pt idx="1">
                  <c:v>950</c:v>
                </c:pt>
                <c:pt idx="2" formatCode="#,##0_);[Red]\(#,##0\)">
                  <c:v>13593</c:v>
                </c:pt>
                <c:pt idx="3" formatCode="#,##0_);[Red]\(#,##0\)">
                  <c:v>23112</c:v>
                </c:pt>
                <c:pt idx="4" formatCode="#,##0_);[Red]\(#,##0\)">
                  <c:v>6837</c:v>
                </c:pt>
                <c:pt idx="5" formatCode="#,##0_);[Red]\(#,##0\)">
                  <c:v>56994</c:v>
                </c:pt>
              </c:numCache>
            </c:numRef>
          </c:val>
          <c:extLst>
            <c:ext xmlns:c16="http://schemas.microsoft.com/office/drawing/2014/chart" uri="{C3380CC4-5D6E-409C-BE32-E72D297353CC}">
              <c16:uniqueId val="{00000000-F4A1-4E9A-A18D-74248BA8E71A}"/>
            </c:ext>
          </c:extLst>
        </c:ser>
        <c:dLbls>
          <c:showLegendKey val="0"/>
          <c:showVal val="0"/>
          <c:showCatName val="0"/>
          <c:showSerName val="0"/>
          <c:showPercent val="0"/>
          <c:showBubbleSize val="0"/>
        </c:dLbls>
        <c:gapWidth val="150"/>
        <c:axId val="110388736"/>
        <c:axId val="110390272"/>
      </c:barChart>
      <c:catAx>
        <c:axId val="110388736"/>
        <c:scaling>
          <c:orientation val="minMax"/>
        </c:scaling>
        <c:delete val="0"/>
        <c:axPos val="b"/>
        <c:majorGridlines/>
        <c:numFmt formatCode="General" sourceLinked="0"/>
        <c:majorTickMark val="none"/>
        <c:minorTickMark val="none"/>
        <c:tickLblPos val="nextTo"/>
        <c:txPr>
          <a:bodyPr rot="0" vert="eaVert"/>
          <a:lstStyle/>
          <a:p>
            <a:pPr>
              <a:defRPr sz="800"/>
            </a:pPr>
            <a:endParaRPr lang="ja-JP"/>
          </a:p>
        </c:txPr>
        <c:crossAx val="110390272"/>
        <c:crosses val="autoZero"/>
        <c:auto val="1"/>
        <c:lblAlgn val="ctr"/>
        <c:lblOffset val="100"/>
        <c:noMultiLvlLbl val="0"/>
      </c:catAx>
      <c:valAx>
        <c:axId val="110390272"/>
        <c:scaling>
          <c:orientation val="minMax"/>
        </c:scaling>
        <c:delete val="0"/>
        <c:axPos val="l"/>
        <c:majorGridlines/>
        <c:numFmt formatCode="#,##0_);[Red]\(#,##0\)" sourceLinked="1"/>
        <c:majorTickMark val="none"/>
        <c:minorTickMark val="none"/>
        <c:tickLblPos val="nextTo"/>
        <c:crossAx val="110388736"/>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1587131883743891"/>
          <c:y val="1.0731050717734076E-2"/>
        </c:manualLayout>
      </c:layout>
      <c:overlay val="0"/>
    </c:title>
    <c:autoTitleDeleted val="0"/>
    <c:plotArea>
      <c:layout>
        <c:manualLayout>
          <c:layoutTarget val="inner"/>
          <c:xMode val="edge"/>
          <c:yMode val="edge"/>
          <c:x val="0.26942666570348434"/>
          <c:y val="0.20012733616875295"/>
          <c:w val="0.55766043006092125"/>
          <c:h val="0.53331970123740846"/>
        </c:manualLayout>
      </c:layout>
      <c:barChart>
        <c:barDir val="col"/>
        <c:grouping val="clustered"/>
        <c:varyColors val="0"/>
        <c:ser>
          <c:idx val="0"/>
          <c:order val="0"/>
          <c:tx>
            <c:strRef>
              <c:f>'2.6 長期滞在者の地域別職業構成'!$B$72</c:f>
              <c:strCache>
                <c:ptCount val="1"/>
                <c:pt idx="0">
                  <c:v>大洋州</c:v>
                </c:pt>
              </c:strCache>
            </c:strRef>
          </c:tx>
          <c:spPr>
            <a:ln>
              <a:solidFill>
                <a:sysClr val="windowText" lastClr="000000"/>
              </a:solidFill>
            </a:ln>
          </c:spPr>
          <c:invertIfNegative val="0"/>
          <c:cat>
            <c:strRef>
              <c:f>'2.6 長期滞在者の地域別職業構成'!$C$71:$H$71</c:f>
              <c:strCache>
                <c:ptCount val="6"/>
                <c:pt idx="0">
                  <c:v>民間企業</c:v>
                </c:pt>
                <c:pt idx="1">
                  <c:v>報道</c:v>
                </c:pt>
                <c:pt idx="2">
                  <c:v>自由業</c:v>
                </c:pt>
                <c:pt idx="3">
                  <c:v>留学・研究</c:v>
                </c:pt>
                <c:pt idx="4">
                  <c:v>政府</c:v>
                </c:pt>
                <c:pt idx="5">
                  <c:v>その他</c:v>
                </c:pt>
              </c:strCache>
            </c:strRef>
          </c:cat>
          <c:val>
            <c:numRef>
              <c:f>'2.6 長期滞在者の地域別職業構成'!$C$72:$H$72</c:f>
              <c:numCache>
                <c:formatCode>#,##0_);[Red]\(#,##0\)</c:formatCode>
                <c:ptCount val="6"/>
                <c:pt idx="0">
                  <c:v>8806</c:v>
                </c:pt>
                <c:pt idx="1">
                  <c:v>36</c:v>
                </c:pt>
                <c:pt idx="2">
                  <c:v>2795</c:v>
                </c:pt>
                <c:pt idx="3">
                  <c:v>20394</c:v>
                </c:pt>
                <c:pt idx="4">
                  <c:v>924</c:v>
                </c:pt>
                <c:pt idx="5">
                  <c:v>15223</c:v>
                </c:pt>
              </c:numCache>
            </c:numRef>
          </c:val>
          <c:extLst>
            <c:ext xmlns:c16="http://schemas.microsoft.com/office/drawing/2014/chart" uri="{C3380CC4-5D6E-409C-BE32-E72D297353CC}">
              <c16:uniqueId val="{00000000-F422-41F4-BBA3-9E3168802B68}"/>
            </c:ext>
          </c:extLst>
        </c:ser>
        <c:dLbls>
          <c:showLegendKey val="0"/>
          <c:showVal val="0"/>
          <c:showCatName val="0"/>
          <c:showSerName val="0"/>
          <c:showPercent val="0"/>
          <c:showBubbleSize val="0"/>
        </c:dLbls>
        <c:gapWidth val="150"/>
        <c:axId val="110410368"/>
        <c:axId val="110424448"/>
      </c:barChart>
      <c:catAx>
        <c:axId val="110410368"/>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0424448"/>
        <c:crosses val="autoZero"/>
        <c:auto val="1"/>
        <c:lblAlgn val="ctr"/>
        <c:lblOffset val="100"/>
        <c:noMultiLvlLbl val="0"/>
      </c:catAx>
      <c:valAx>
        <c:axId val="110424448"/>
        <c:scaling>
          <c:orientation val="minMax"/>
          <c:max val="20000"/>
        </c:scaling>
        <c:delete val="0"/>
        <c:axPos val="l"/>
        <c:majorGridlines/>
        <c:numFmt formatCode="#,##0_);[Red]\(#,##0\)" sourceLinked="1"/>
        <c:majorTickMark val="cross"/>
        <c:minorTickMark val="none"/>
        <c:tickLblPos val="nextTo"/>
        <c:crossAx val="110410368"/>
        <c:crosses val="autoZero"/>
        <c:crossBetween val="between"/>
      </c:valAx>
    </c:plotArea>
    <c:plotVisOnly val="1"/>
    <c:dispBlanksAs val="gap"/>
    <c:showDLblsOverMax val="0"/>
  </c:chart>
  <c:spPr>
    <a:solidFill>
      <a:schemeClr val="bg2"/>
    </a:solidFill>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7345345345345343"/>
          <c:y val="5.4090590239076154E-3"/>
        </c:manualLayout>
      </c:layout>
      <c:overlay val="0"/>
    </c:title>
    <c:autoTitleDeleted val="0"/>
    <c:plotArea>
      <c:layout>
        <c:manualLayout>
          <c:layoutTarget val="inner"/>
          <c:xMode val="edge"/>
          <c:yMode val="edge"/>
          <c:x val="0.27076068824730243"/>
          <c:y val="0.15461361019886846"/>
          <c:w val="0.58456926217556138"/>
          <c:h val="0.58834548352915328"/>
        </c:manualLayout>
      </c:layout>
      <c:barChart>
        <c:barDir val="col"/>
        <c:grouping val="clustered"/>
        <c:varyColors val="0"/>
        <c:ser>
          <c:idx val="0"/>
          <c:order val="0"/>
          <c:tx>
            <c:strRef>
              <c:f>'2.6 長期滞在者の地域別職業構成'!$B$74</c:f>
              <c:strCache>
                <c:ptCount val="1"/>
                <c:pt idx="0">
                  <c:v>北米</c:v>
                </c:pt>
              </c:strCache>
            </c:strRef>
          </c:tx>
          <c:spPr>
            <a:ln>
              <a:solidFill>
                <a:sysClr val="windowText" lastClr="000000"/>
              </a:solidFill>
            </a:ln>
          </c:spPr>
          <c:invertIfNegative val="0"/>
          <c:cat>
            <c:strRef>
              <c:f>'2.6 長期滞在者の地域別職業構成'!$C$73:$H$73</c:f>
              <c:strCache>
                <c:ptCount val="6"/>
                <c:pt idx="0">
                  <c:v>民間企業</c:v>
                </c:pt>
                <c:pt idx="1">
                  <c:v>報道</c:v>
                </c:pt>
                <c:pt idx="2">
                  <c:v>自由業</c:v>
                </c:pt>
                <c:pt idx="3">
                  <c:v>留学・研究</c:v>
                </c:pt>
                <c:pt idx="4">
                  <c:v>政府</c:v>
                </c:pt>
                <c:pt idx="5">
                  <c:v>その他</c:v>
                </c:pt>
              </c:strCache>
            </c:strRef>
          </c:cat>
          <c:val>
            <c:numRef>
              <c:f>'2.6 長期滞在者の地域別職業構成'!$C$74:$H$74</c:f>
              <c:numCache>
                <c:formatCode>#,##0_);[Red]\(#,##0\)</c:formatCode>
                <c:ptCount val="6"/>
                <c:pt idx="0">
                  <c:v>124951</c:v>
                </c:pt>
                <c:pt idx="1">
                  <c:v>1795</c:v>
                </c:pt>
                <c:pt idx="2">
                  <c:v>13102</c:v>
                </c:pt>
                <c:pt idx="3">
                  <c:v>88385</c:v>
                </c:pt>
                <c:pt idx="4">
                  <c:v>4264</c:v>
                </c:pt>
                <c:pt idx="5">
                  <c:v>31335</c:v>
                </c:pt>
              </c:numCache>
            </c:numRef>
          </c:val>
          <c:extLst>
            <c:ext xmlns:c16="http://schemas.microsoft.com/office/drawing/2014/chart" uri="{C3380CC4-5D6E-409C-BE32-E72D297353CC}">
              <c16:uniqueId val="{00000000-155B-49B6-8715-C6F225FD9428}"/>
            </c:ext>
          </c:extLst>
        </c:ser>
        <c:dLbls>
          <c:showLegendKey val="0"/>
          <c:showVal val="0"/>
          <c:showCatName val="0"/>
          <c:showSerName val="0"/>
          <c:showPercent val="0"/>
          <c:showBubbleSize val="0"/>
        </c:dLbls>
        <c:gapWidth val="150"/>
        <c:axId val="110768128"/>
        <c:axId val="110769664"/>
      </c:barChart>
      <c:catAx>
        <c:axId val="110768128"/>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0769664"/>
        <c:crosses val="autoZero"/>
        <c:auto val="1"/>
        <c:lblAlgn val="ctr"/>
        <c:lblOffset val="100"/>
        <c:noMultiLvlLbl val="0"/>
      </c:catAx>
      <c:valAx>
        <c:axId val="110769664"/>
        <c:scaling>
          <c:orientation val="minMax"/>
          <c:max val="120000"/>
        </c:scaling>
        <c:delete val="0"/>
        <c:axPos val="l"/>
        <c:majorGridlines/>
        <c:numFmt formatCode="#,##0_);[Red]\(#,##0\)" sourceLinked="1"/>
        <c:majorTickMark val="cross"/>
        <c:minorTickMark val="none"/>
        <c:tickLblPos val="nextTo"/>
        <c:crossAx val="110768128"/>
        <c:crosses val="autoZero"/>
        <c:crossBetween val="between"/>
        <c:majorUnit val="20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8702222222222221"/>
          <c:y val="1.1042095598464193E-2"/>
        </c:manualLayout>
      </c:layout>
      <c:overlay val="0"/>
    </c:title>
    <c:autoTitleDeleted val="0"/>
    <c:plotArea>
      <c:layout>
        <c:manualLayout>
          <c:layoutTarget val="inner"/>
          <c:xMode val="edge"/>
          <c:yMode val="edge"/>
          <c:x val="0.26219982502187228"/>
          <c:y val="0.20888210519726222"/>
          <c:w val="0.55263738699329246"/>
          <c:h val="0.50935839338378497"/>
        </c:manualLayout>
      </c:layout>
      <c:barChart>
        <c:barDir val="col"/>
        <c:grouping val="clustered"/>
        <c:varyColors val="0"/>
        <c:ser>
          <c:idx val="0"/>
          <c:order val="0"/>
          <c:tx>
            <c:strRef>
              <c:f>'2.6 長期滞在者の地域別職業構成'!$B$76</c:f>
              <c:strCache>
                <c:ptCount val="1"/>
                <c:pt idx="0">
                  <c:v>中米</c:v>
                </c:pt>
              </c:strCache>
            </c:strRef>
          </c:tx>
          <c:spPr>
            <a:ln>
              <a:solidFill>
                <a:sysClr val="windowText" lastClr="000000"/>
              </a:solidFill>
            </a:ln>
          </c:spPr>
          <c:invertIfNegative val="0"/>
          <c:cat>
            <c:strRef>
              <c:f>'2.6 長期滞在者の地域別職業構成'!$C$75:$H$75</c:f>
              <c:strCache>
                <c:ptCount val="6"/>
                <c:pt idx="0">
                  <c:v>民間企業</c:v>
                </c:pt>
                <c:pt idx="1">
                  <c:v>報道</c:v>
                </c:pt>
                <c:pt idx="2">
                  <c:v>自由業</c:v>
                </c:pt>
                <c:pt idx="3">
                  <c:v>留学・研究</c:v>
                </c:pt>
                <c:pt idx="4">
                  <c:v>政府</c:v>
                </c:pt>
                <c:pt idx="5">
                  <c:v>その他</c:v>
                </c:pt>
              </c:strCache>
            </c:strRef>
          </c:cat>
          <c:val>
            <c:numRef>
              <c:f>'2.6 長期滞在者の地域別職業構成'!$C$76:$H$76</c:f>
              <c:numCache>
                <c:formatCode>#,##0_);[Red]\(#,##0\)</c:formatCode>
                <c:ptCount val="6"/>
                <c:pt idx="0">
                  <c:v>5181</c:v>
                </c:pt>
                <c:pt idx="1">
                  <c:v>7</c:v>
                </c:pt>
                <c:pt idx="2">
                  <c:v>718</c:v>
                </c:pt>
                <c:pt idx="3">
                  <c:v>791</c:v>
                </c:pt>
                <c:pt idx="4">
                  <c:v>867</c:v>
                </c:pt>
                <c:pt idx="5">
                  <c:v>1147</c:v>
                </c:pt>
              </c:numCache>
            </c:numRef>
          </c:val>
          <c:extLst>
            <c:ext xmlns:c16="http://schemas.microsoft.com/office/drawing/2014/chart" uri="{C3380CC4-5D6E-409C-BE32-E72D297353CC}">
              <c16:uniqueId val="{00000000-9DDF-40E4-ADDD-2FD6373E4026}"/>
            </c:ext>
          </c:extLst>
        </c:ser>
        <c:dLbls>
          <c:showLegendKey val="0"/>
          <c:showVal val="0"/>
          <c:showCatName val="0"/>
          <c:showSerName val="0"/>
          <c:showPercent val="0"/>
          <c:showBubbleSize val="0"/>
        </c:dLbls>
        <c:gapWidth val="150"/>
        <c:axId val="110793856"/>
        <c:axId val="110795392"/>
      </c:barChart>
      <c:catAx>
        <c:axId val="11079385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0795392"/>
        <c:crosses val="autoZero"/>
        <c:auto val="1"/>
        <c:lblAlgn val="ctr"/>
        <c:lblOffset val="100"/>
        <c:noMultiLvlLbl val="0"/>
      </c:catAx>
      <c:valAx>
        <c:axId val="110795392"/>
        <c:scaling>
          <c:orientation val="minMax"/>
          <c:max val="5000"/>
        </c:scaling>
        <c:delete val="0"/>
        <c:axPos val="l"/>
        <c:majorGridlines/>
        <c:numFmt formatCode="#,##0_);[Red]\(#,##0\)" sourceLinked="1"/>
        <c:majorTickMark val="cross"/>
        <c:minorTickMark val="none"/>
        <c:tickLblPos val="nextTo"/>
        <c:crossAx val="110793856"/>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833942546172554"/>
          <c:y val="0"/>
        </c:manualLayout>
      </c:layout>
      <c:overlay val="0"/>
    </c:title>
    <c:autoTitleDeleted val="0"/>
    <c:plotArea>
      <c:layout>
        <c:manualLayout>
          <c:layoutTarget val="inner"/>
          <c:xMode val="edge"/>
          <c:yMode val="edge"/>
          <c:x val="0.2631148503697312"/>
          <c:y val="0.20598120255714925"/>
          <c:w val="0.54824435936333649"/>
          <c:h val="0.50323050073645514"/>
        </c:manualLayout>
      </c:layout>
      <c:barChart>
        <c:barDir val="col"/>
        <c:grouping val="clustered"/>
        <c:varyColors val="0"/>
        <c:ser>
          <c:idx val="0"/>
          <c:order val="0"/>
          <c:tx>
            <c:strRef>
              <c:f>'2.6 長期滞在者の地域別職業構成'!$B$78</c:f>
              <c:strCache>
                <c:ptCount val="1"/>
                <c:pt idx="0">
                  <c:v>南米</c:v>
                </c:pt>
              </c:strCache>
            </c:strRef>
          </c:tx>
          <c:spPr>
            <a:ln>
              <a:solidFill>
                <a:sysClr val="windowText" lastClr="000000"/>
              </a:solidFill>
            </a:ln>
          </c:spPr>
          <c:invertIfNegative val="0"/>
          <c:cat>
            <c:strRef>
              <c:f>'2.6 長期滞在者の地域別職業構成'!$C$77:$H$77</c:f>
              <c:strCache>
                <c:ptCount val="6"/>
                <c:pt idx="0">
                  <c:v>民間企業</c:v>
                </c:pt>
                <c:pt idx="1">
                  <c:v>報道</c:v>
                </c:pt>
                <c:pt idx="2">
                  <c:v>自由業</c:v>
                </c:pt>
                <c:pt idx="3">
                  <c:v>留学・研究</c:v>
                </c:pt>
                <c:pt idx="4">
                  <c:v>政府</c:v>
                </c:pt>
                <c:pt idx="5">
                  <c:v>その他</c:v>
                </c:pt>
              </c:strCache>
            </c:strRef>
          </c:cat>
          <c:val>
            <c:numRef>
              <c:f>'2.6 長期滞在者の地域別職業構成'!$C$78:$H$78</c:f>
              <c:numCache>
                <c:formatCode>#,##0_);[Red]\(#,##0\)</c:formatCode>
                <c:ptCount val="6"/>
                <c:pt idx="0">
                  <c:v>4342</c:v>
                </c:pt>
                <c:pt idx="1">
                  <c:v>27</c:v>
                </c:pt>
                <c:pt idx="2">
                  <c:v>649</c:v>
                </c:pt>
                <c:pt idx="3">
                  <c:v>532</c:v>
                </c:pt>
                <c:pt idx="4">
                  <c:v>1090</c:v>
                </c:pt>
                <c:pt idx="5">
                  <c:v>1141</c:v>
                </c:pt>
              </c:numCache>
            </c:numRef>
          </c:val>
          <c:extLst>
            <c:ext xmlns:c16="http://schemas.microsoft.com/office/drawing/2014/chart" uri="{C3380CC4-5D6E-409C-BE32-E72D297353CC}">
              <c16:uniqueId val="{00000000-A57A-4E48-823D-65F7713936F9}"/>
            </c:ext>
          </c:extLst>
        </c:ser>
        <c:dLbls>
          <c:showLegendKey val="0"/>
          <c:showVal val="0"/>
          <c:showCatName val="0"/>
          <c:showSerName val="0"/>
          <c:showPercent val="0"/>
          <c:showBubbleSize val="0"/>
        </c:dLbls>
        <c:gapWidth val="150"/>
        <c:axId val="110807296"/>
        <c:axId val="112209920"/>
      </c:barChart>
      <c:catAx>
        <c:axId val="11080729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2209920"/>
        <c:crosses val="autoZero"/>
        <c:auto val="1"/>
        <c:lblAlgn val="ctr"/>
        <c:lblOffset val="100"/>
        <c:noMultiLvlLbl val="0"/>
      </c:catAx>
      <c:valAx>
        <c:axId val="112209920"/>
        <c:scaling>
          <c:orientation val="minMax"/>
          <c:max val="4000"/>
        </c:scaling>
        <c:delete val="0"/>
        <c:axPos val="l"/>
        <c:majorGridlines/>
        <c:numFmt formatCode="#,##0_);[Red]\(#,##0\)" sourceLinked="1"/>
        <c:majorTickMark val="cross"/>
        <c:minorTickMark val="none"/>
        <c:tickLblPos val="nextTo"/>
        <c:crossAx val="110807296"/>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layout>
        <c:manualLayout>
          <c:xMode val="edge"/>
          <c:yMode val="edge"/>
          <c:x val="0.38600896860986544"/>
          <c:y val="5.5904949260756091E-3"/>
        </c:manualLayout>
      </c:layout>
      <c:overlay val="0"/>
    </c:title>
    <c:autoTitleDeleted val="0"/>
    <c:plotArea>
      <c:layout>
        <c:manualLayout>
          <c:layoutTarget val="inner"/>
          <c:xMode val="edge"/>
          <c:yMode val="edge"/>
          <c:x val="0.240716243802858"/>
          <c:y val="0.16370262359180413"/>
          <c:w val="0.60984356955380581"/>
          <c:h val="0.57449639782681483"/>
        </c:manualLayout>
      </c:layout>
      <c:barChart>
        <c:barDir val="col"/>
        <c:grouping val="clustered"/>
        <c:varyColors val="0"/>
        <c:ser>
          <c:idx val="0"/>
          <c:order val="0"/>
          <c:tx>
            <c:strRef>
              <c:f>'2.6 長期滞在者の地域別職業構成'!$B$80</c:f>
              <c:strCache>
                <c:ptCount val="1"/>
                <c:pt idx="0">
                  <c:v>西欧</c:v>
                </c:pt>
              </c:strCache>
            </c:strRef>
          </c:tx>
          <c:spPr>
            <a:ln>
              <a:solidFill>
                <a:sysClr val="windowText" lastClr="000000"/>
              </a:solidFill>
            </a:ln>
          </c:spPr>
          <c:invertIfNegative val="0"/>
          <c:cat>
            <c:strRef>
              <c:f>'2.6 長期滞在者の地域別職業構成'!$C$79:$H$79</c:f>
              <c:strCache>
                <c:ptCount val="6"/>
                <c:pt idx="0">
                  <c:v>民間企業</c:v>
                </c:pt>
                <c:pt idx="1">
                  <c:v>報道</c:v>
                </c:pt>
                <c:pt idx="2">
                  <c:v>自由業</c:v>
                </c:pt>
                <c:pt idx="3">
                  <c:v>留学・研究</c:v>
                </c:pt>
                <c:pt idx="4">
                  <c:v>政府</c:v>
                </c:pt>
                <c:pt idx="5">
                  <c:v>その他</c:v>
                </c:pt>
              </c:strCache>
            </c:strRef>
          </c:cat>
          <c:val>
            <c:numRef>
              <c:f>'2.6 長期滞在者の地域別職業構成'!$C$80:$H$80</c:f>
              <c:numCache>
                <c:formatCode>#,##0_);[Red]\(#,##0\)</c:formatCode>
                <c:ptCount val="6"/>
                <c:pt idx="0">
                  <c:v>52390</c:v>
                </c:pt>
                <c:pt idx="1">
                  <c:v>687</c:v>
                </c:pt>
                <c:pt idx="2">
                  <c:v>14280</c:v>
                </c:pt>
                <c:pt idx="3">
                  <c:v>47007</c:v>
                </c:pt>
                <c:pt idx="4">
                  <c:v>4824</c:v>
                </c:pt>
                <c:pt idx="5">
                  <c:v>28558</c:v>
                </c:pt>
              </c:numCache>
            </c:numRef>
          </c:val>
          <c:extLst>
            <c:ext xmlns:c16="http://schemas.microsoft.com/office/drawing/2014/chart" uri="{C3380CC4-5D6E-409C-BE32-E72D297353CC}">
              <c16:uniqueId val="{00000000-EF33-411D-910C-9C2D50B9C21F}"/>
            </c:ext>
          </c:extLst>
        </c:ser>
        <c:dLbls>
          <c:showLegendKey val="0"/>
          <c:showVal val="0"/>
          <c:showCatName val="0"/>
          <c:showSerName val="0"/>
          <c:showPercent val="0"/>
          <c:showBubbleSize val="0"/>
        </c:dLbls>
        <c:gapWidth val="150"/>
        <c:axId val="112217472"/>
        <c:axId val="112235648"/>
      </c:barChart>
      <c:catAx>
        <c:axId val="112217472"/>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2235648"/>
        <c:crosses val="autoZero"/>
        <c:auto val="1"/>
        <c:lblAlgn val="ctr"/>
        <c:lblOffset val="100"/>
        <c:noMultiLvlLbl val="0"/>
      </c:catAx>
      <c:valAx>
        <c:axId val="112235648"/>
        <c:scaling>
          <c:orientation val="minMax"/>
          <c:max val="50000"/>
        </c:scaling>
        <c:delete val="0"/>
        <c:axPos val="l"/>
        <c:majorGridlines/>
        <c:numFmt formatCode="#,##0_);[Red]\(#,##0\)" sourceLinked="1"/>
        <c:majorTickMark val="cross"/>
        <c:minorTickMark val="none"/>
        <c:tickLblPos val="nextTo"/>
        <c:crossAx val="112217472"/>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pPr>
            <a:r>
              <a:rPr lang="ja-JP" altLang="en-US"/>
              <a:t>東欧・旧ソ連</a:t>
            </a:r>
          </a:p>
        </c:rich>
      </c:tx>
      <c:layout>
        <c:manualLayout>
          <c:xMode val="edge"/>
          <c:yMode val="edge"/>
          <c:x val="0.25009092613423323"/>
          <c:y val="6.0324081810743425E-3"/>
        </c:manualLayout>
      </c:layout>
      <c:overlay val="0"/>
    </c:title>
    <c:autoTitleDeleted val="0"/>
    <c:plotArea>
      <c:layout>
        <c:manualLayout>
          <c:layoutTarget val="inner"/>
          <c:xMode val="edge"/>
          <c:yMode val="edge"/>
          <c:x val="0.26645669291338581"/>
          <c:y val="0.1658565504314814"/>
          <c:w val="0.52195163104611919"/>
          <c:h val="0.53020080897646993"/>
        </c:manualLayout>
      </c:layout>
      <c:barChart>
        <c:barDir val="col"/>
        <c:grouping val="clustered"/>
        <c:varyColors val="0"/>
        <c:ser>
          <c:idx val="0"/>
          <c:order val="0"/>
          <c:tx>
            <c:strRef>
              <c:f>'2.6 長期滞在者の地域別職業構成'!$B$82</c:f>
              <c:strCache>
                <c:ptCount val="1"/>
                <c:pt idx="0">
                  <c:v>東欧</c:v>
                </c:pt>
              </c:strCache>
            </c:strRef>
          </c:tx>
          <c:spPr>
            <a:ln>
              <a:solidFill>
                <a:sysClr val="windowText" lastClr="000000"/>
              </a:solidFill>
            </a:ln>
          </c:spPr>
          <c:invertIfNegative val="0"/>
          <c:cat>
            <c:strRef>
              <c:f>'2.6 長期滞在者の地域別職業構成'!$C$81:$H$81</c:f>
              <c:strCache>
                <c:ptCount val="6"/>
                <c:pt idx="0">
                  <c:v>民間企業</c:v>
                </c:pt>
                <c:pt idx="1">
                  <c:v>報道</c:v>
                </c:pt>
                <c:pt idx="2">
                  <c:v>自由業</c:v>
                </c:pt>
                <c:pt idx="3">
                  <c:v>留学・研究</c:v>
                </c:pt>
                <c:pt idx="4">
                  <c:v>政府</c:v>
                </c:pt>
                <c:pt idx="5">
                  <c:v>その他</c:v>
                </c:pt>
              </c:strCache>
            </c:strRef>
          </c:cat>
          <c:val>
            <c:numRef>
              <c:f>'2.6 長期滞在者の地域別職業構成'!$C$82:$H$82</c:f>
              <c:numCache>
                <c:formatCode>#,##0_);[Red]\(#,##0\)</c:formatCode>
                <c:ptCount val="6"/>
                <c:pt idx="0">
                  <c:v>3896</c:v>
                </c:pt>
                <c:pt idx="1">
                  <c:v>44</c:v>
                </c:pt>
                <c:pt idx="2">
                  <c:v>464</c:v>
                </c:pt>
                <c:pt idx="3">
                  <c:v>1584</c:v>
                </c:pt>
                <c:pt idx="4">
                  <c:v>973</c:v>
                </c:pt>
                <c:pt idx="5">
                  <c:v>908</c:v>
                </c:pt>
              </c:numCache>
            </c:numRef>
          </c:val>
          <c:extLst>
            <c:ext xmlns:c16="http://schemas.microsoft.com/office/drawing/2014/chart" uri="{C3380CC4-5D6E-409C-BE32-E72D297353CC}">
              <c16:uniqueId val="{00000000-EB32-4503-A517-C963AD0AE220}"/>
            </c:ext>
          </c:extLst>
        </c:ser>
        <c:dLbls>
          <c:showLegendKey val="0"/>
          <c:showVal val="0"/>
          <c:showCatName val="0"/>
          <c:showSerName val="0"/>
          <c:showPercent val="0"/>
          <c:showBubbleSize val="0"/>
        </c:dLbls>
        <c:gapWidth val="150"/>
        <c:axId val="111874816"/>
        <c:axId val="111876352"/>
      </c:barChart>
      <c:catAx>
        <c:axId val="111874816"/>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1876352"/>
        <c:crosses val="autoZero"/>
        <c:auto val="1"/>
        <c:lblAlgn val="ctr"/>
        <c:lblOffset val="100"/>
        <c:noMultiLvlLbl val="0"/>
      </c:catAx>
      <c:valAx>
        <c:axId val="111876352"/>
        <c:scaling>
          <c:orientation val="minMax"/>
          <c:max val="4000"/>
        </c:scaling>
        <c:delete val="0"/>
        <c:axPos val="l"/>
        <c:majorGridlines/>
        <c:minorGridlines/>
        <c:numFmt formatCode="#,##0_);[Red]\(#,##0\)" sourceLinked="1"/>
        <c:majorTickMark val="cross"/>
        <c:minorTickMark val="none"/>
        <c:tickLblPos val="nextTo"/>
        <c:crossAx val="111874816"/>
        <c:crosses val="autoZero"/>
        <c:crossBetween val="between"/>
        <c:minorUnit val="1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'2.1.邦人の動向 (全般)'!$Q$62</c:f>
              <c:strCache>
                <c:ptCount val="1"/>
                <c:pt idx="0">
                  <c:v>米国</c:v>
                </c:pt>
              </c:strCache>
            </c:strRef>
          </c:tx>
          <c:cat>
            <c:strRef>
              <c:f>'2.1.邦人の動向 (全般)'!$R$61:$AA$61</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(全般)'!$R$62:$AA$62</c:f>
              <c:numCache>
                <c:formatCode>#,##0</c:formatCode>
                <c:ptCount val="10"/>
                <c:pt idx="0">
                  <c:v>351668</c:v>
                </c:pt>
                <c:pt idx="1">
                  <c:v>370386</c:v>
                </c:pt>
                <c:pt idx="2">
                  <c:v>374732</c:v>
                </c:pt>
                <c:pt idx="3">
                  <c:v>386328</c:v>
                </c:pt>
                <c:pt idx="4">
                  <c:v>384411</c:v>
                </c:pt>
                <c:pt idx="5">
                  <c:v>388457</c:v>
                </c:pt>
                <c:pt idx="6">
                  <c:v>397937</c:v>
                </c:pt>
                <c:pt idx="7">
                  <c:v>410973</c:v>
                </c:pt>
                <c:pt idx="8">
                  <c:v>412639</c:v>
                </c:pt>
                <c:pt idx="9">
                  <c:v>414247</c:v>
                </c:pt>
              </c:numCache>
            </c:numRef>
          </c:val>
          <c:smooth val="0"/>
          <c:extLst>
            <c:ext xmlns:c16="http://schemas.microsoft.com/office/drawing/2014/chart" uri="{C3380CC4-5D6E-409C-BE32-E72D297353CC}">
              <c16:uniqueId val="{00000000-D9C4-4CB2-BC1C-9186906ECE4D}"/>
            </c:ext>
          </c:extLst>
        </c:ser>
        <c:dLbls>
          <c:showLegendKey val="0"/>
          <c:showVal val="0"/>
          <c:showCatName val="0"/>
          <c:showSerName val="0"/>
          <c:showPercent val="0"/>
          <c:showBubbleSize val="0"/>
        </c:dLbls>
        <c:marker val="1"/>
        <c:smooth val="0"/>
        <c:axId val="105038976"/>
        <c:axId val="105040512"/>
      </c:lineChart>
      <c:catAx>
        <c:axId val="105038976"/>
        <c:scaling>
          <c:orientation val="minMax"/>
        </c:scaling>
        <c:delete val="0"/>
        <c:axPos val="b"/>
        <c:numFmt formatCode="General" sourceLinked="0"/>
        <c:majorTickMark val="out"/>
        <c:minorTickMark val="none"/>
        <c:tickLblPos val="nextTo"/>
        <c:crossAx val="105040512"/>
        <c:crosses val="autoZero"/>
        <c:auto val="1"/>
        <c:lblAlgn val="ctr"/>
        <c:lblOffset val="100"/>
        <c:noMultiLvlLbl val="0"/>
      </c:catAx>
      <c:valAx>
        <c:axId val="105040512"/>
        <c:scaling>
          <c:orientation val="minMax"/>
          <c:min val="340000"/>
        </c:scaling>
        <c:delete val="0"/>
        <c:axPos val="l"/>
        <c:majorGridlines/>
        <c:numFmt formatCode="#,##0" sourceLinked="1"/>
        <c:majorTickMark val="out"/>
        <c:minorTickMark val="none"/>
        <c:tickLblPos val="nextTo"/>
        <c:crossAx val="105038976"/>
        <c:crosses val="autoZero"/>
        <c:crossBetween val="between"/>
        <c:majorUnit val="20000"/>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7431448341684559"/>
          <c:y val="3.0433950545075091E-3"/>
        </c:manualLayout>
      </c:layout>
      <c:overlay val="0"/>
      <c:txPr>
        <a:bodyPr/>
        <a:lstStyle/>
        <a:p>
          <a:pPr>
            <a:defRPr sz="1800"/>
          </a:pPr>
          <a:endParaRPr lang="ja-JP"/>
        </a:p>
      </c:txPr>
    </c:title>
    <c:autoTitleDeleted val="0"/>
    <c:plotArea>
      <c:layout>
        <c:manualLayout>
          <c:layoutTarget val="inner"/>
          <c:xMode val="edge"/>
          <c:yMode val="edge"/>
          <c:x val="0.23894186702052181"/>
          <c:y val="0.17536893861118039"/>
          <c:w val="0.53530769289771307"/>
          <c:h val="0.51839716867970687"/>
        </c:manualLayout>
      </c:layout>
      <c:barChart>
        <c:barDir val="col"/>
        <c:grouping val="clustered"/>
        <c:varyColors val="0"/>
        <c:ser>
          <c:idx val="0"/>
          <c:order val="0"/>
          <c:tx>
            <c:strRef>
              <c:f>'2.6 長期滞在者の地域別職業構成'!$B$84</c:f>
              <c:strCache>
                <c:ptCount val="1"/>
                <c:pt idx="0">
                  <c:v>中東</c:v>
                </c:pt>
              </c:strCache>
            </c:strRef>
          </c:tx>
          <c:spPr>
            <a:ln>
              <a:solidFill>
                <a:sysClr val="windowText" lastClr="000000"/>
              </a:solidFill>
            </a:ln>
          </c:spPr>
          <c:invertIfNegative val="0"/>
          <c:cat>
            <c:strRef>
              <c:f>'2.6 長期滞在者の地域別職業構成'!$C$83:$H$83</c:f>
              <c:strCache>
                <c:ptCount val="6"/>
                <c:pt idx="0">
                  <c:v>民間企業</c:v>
                </c:pt>
                <c:pt idx="1">
                  <c:v>報道</c:v>
                </c:pt>
                <c:pt idx="2">
                  <c:v>自由業</c:v>
                </c:pt>
                <c:pt idx="3">
                  <c:v>留学・研究</c:v>
                </c:pt>
                <c:pt idx="4">
                  <c:v>政府</c:v>
                </c:pt>
                <c:pt idx="5">
                  <c:v>その他</c:v>
                </c:pt>
              </c:strCache>
            </c:strRef>
          </c:cat>
          <c:val>
            <c:numRef>
              <c:f>'2.6 長期滞在者の地域別職業構成'!$C$84:$H$84</c:f>
              <c:numCache>
                <c:formatCode>#,##0_);[Red]\(#,##0\)</c:formatCode>
                <c:ptCount val="6"/>
                <c:pt idx="0">
                  <c:v>5142</c:v>
                </c:pt>
                <c:pt idx="1">
                  <c:v>56</c:v>
                </c:pt>
                <c:pt idx="2">
                  <c:v>247</c:v>
                </c:pt>
                <c:pt idx="3">
                  <c:v>390</c:v>
                </c:pt>
                <c:pt idx="4">
                  <c:v>822</c:v>
                </c:pt>
                <c:pt idx="5">
                  <c:v>1592</c:v>
                </c:pt>
              </c:numCache>
            </c:numRef>
          </c:val>
          <c:extLst>
            <c:ext xmlns:c16="http://schemas.microsoft.com/office/drawing/2014/chart" uri="{C3380CC4-5D6E-409C-BE32-E72D297353CC}">
              <c16:uniqueId val="{00000000-699D-4E89-95E7-EF3BEF489051}"/>
            </c:ext>
          </c:extLst>
        </c:ser>
        <c:dLbls>
          <c:showLegendKey val="0"/>
          <c:showVal val="0"/>
          <c:showCatName val="0"/>
          <c:showSerName val="0"/>
          <c:showPercent val="0"/>
          <c:showBubbleSize val="0"/>
        </c:dLbls>
        <c:gapWidth val="150"/>
        <c:axId val="111904640"/>
        <c:axId val="111906176"/>
      </c:barChart>
      <c:catAx>
        <c:axId val="111904640"/>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1906176"/>
        <c:crosses val="autoZero"/>
        <c:auto val="1"/>
        <c:lblAlgn val="ctr"/>
        <c:lblOffset val="100"/>
        <c:noMultiLvlLbl val="0"/>
      </c:catAx>
      <c:valAx>
        <c:axId val="111906176"/>
        <c:scaling>
          <c:orientation val="minMax"/>
          <c:max val="5000"/>
        </c:scaling>
        <c:delete val="0"/>
        <c:axPos val="l"/>
        <c:majorGridlines/>
        <c:numFmt formatCode="#,##0_);[Red]\(#,##0\)" sourceLinked="1"/>
        <c:majorTickMark val="cross"/>
        <c:minorTickMark val="none"/>
        <c:tickLblPos val="nextTo"/>
        <c:crossAx val="111904640"/>
        <c:crosses val="autoZero"/>
        <c:crossBetween val="between"/>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layout>
        <c:manualLayout>
          <c:xMode val="edge"/>
          <c:yMode val="edge"/>
          <c:x val="0.31874439461883408"/>
          <c:y val="1.2066365007541479E-2"/>
        </c:manualLayout>
      </c:layout>
      <c:overlay val="0"/>
    </c:title>
    <c:autoTitleDeleted val="0"/>
    <c:plotArea>
      <c:layout>
        <c:manualLayout>
          <c:layoutTarget val="inner"/>
          <c:xMode val="edge"/>
          <c:yMode val="edge"/>
          <c:x val="0.22568741687558114"/>
          <c:y val="0.17379556062279544"/>
          <c:w val="0.63938279015571486"/>
          <c:h val="0.538341824918944"/>
        </c:manualLayout>
      </c:layout>
      <c:barChart>
        <c:barDir val="col"/>
        <c:grouping val="clustered"/>
        <c:varyColors val="0"/>
        <c:ser>
          <c:idx val="0"/>
          <c:order val="0"/>
          <c:tx>
            <c:strRef>
              <c:f>'2.6 長期滞在者の地域別職業構成'!$B$86</c:f>
              <c:strCache>
                <c:ptCount val="1"/>
                <c:pt idx="0">
                  <c:v>アフリカ</c:v>
                </c:pt>
              </c:strCache>
            </c:strRef>
          </c:tx>
          <c:spPr>
            <a:ln>
              <a:solidFill>
                <a:sysClr val="windowText" lastClr="000000"/>
              </a:solidFill>
            </a:ln>
          </c:spPr>
          <c:invertIfNegative val="0"/>
          <c:cat>
            <c:strRef>
              <c:f>'2.6 長期滞在者の地域別職業構成'!$C$85:$H$85</c:f>
              <c:strCache>
                <c:ptCount val="6"/>
                <c:pt idx="0">
                  <c:v>民間企業</c:v>
                </c:pt>
                <c:pt idx="1">
                  <c:v>報道</c:v>
                </c:pt>
                <c:pt idx="2">
                  <c:v>自由業</c:v>
                </c:pt>
                <c:pt idx="3">
                  <c:v>留学・研究</c:v>
                </c:pt>
                <c:pt idx="4">
                  <c:v>政府</c:v>
                </c:pt>
                <c:pt idx="5">
                  <c:v>その他</c:v>
                </c:pt>
              </c:strCache>
            </c:strRef>
          </c:cat>
          <c:val>
            <c:numRef>
              <c:f>'2.6 長期滞在者の地域別職業構成'!$C$86:$H$86</c:f>
              <c:numCache>
                <c:formatCode>#,##0_);[Red]\(#,##0\)</c:formatCode>
                <c:ptCount val="6"/>
                <c:pt idx="0">
                  <c:v>1930</c:v>
                </c:pt>
                <c:pt idx="1">
                  <c:v>63</c:v>
                </c:pt>
                <c:pt idx="2">
                  <c:v>399</c:v>
                </c:pt>
                <c:pt idx="3">
                  <c:v>262.10000000000002</c:v>
                </c:pt>
                <c:pt idx="4">
                  <c:v>3209</c:v>
                </c:pt>
                <c:pt idx="5">
                  <c:v>1474</c:v>
                </c:pt>
              </c:numCache>
            </c:numRef>
          </c:val>
          <c:extLst>
            <c:ext xmlns:c16="http://schemas.microsoft.com/office/drawing/2014/chart" uri="{C3380CC4-5D6E-409C-BE32-E72D297353CC}">
              <c16:uniqueId val="{00000000-B19E-4FBB-B07F-119F1A016A57}"/>
            </c:ext>
          </c:extLst>
        </c:ser>
        <c:dLbls>
          <c:showLegendKey val="0"/>
          <c:showVal val="0"/>
          <c:showCatName val="0"/>
          <c:showSerName val="0"/>
          <c:showPercent val="0"/>
          <c:showBubbleSize val="0"/>
        </c:dLbls>
        <c:gapWidth val="150"/>
        <c:axId val="111926272"/>
        <c:axId val="111928064"/>
      </c:barChart>
      <c:catAx>
        <c:axId val="111926272"/>
        <c:scaling>
          <c:orientation val="minMax"/>
        </c:scaling>
        <c:delete val="0"/>
        <c:axPos val="b"/>
        <c:majorGridlines/>
        <c:numFmt formatCode="General" sourceLinked="0"/>
        <c:majorTickMark val="out"/>
        <c:minorTickMark val="none"/>
        <c:tickLblPos val="nextTo"/>
        <c:txPr>
          <a:bodyPr rot="0" vert="eaVert"/>
          <a:lstStyle/>
          <a:p>
            <a:pPr>
              <a:defRPr sz="800"/>
            </a:pPr>
            <a:endParaRPr lang="ja-JP"/>
          </a:p>
        </c:txPr>
        <c:crossAx val="111928064"/>
        <c:crosses val="autoZero"/>
        <c:auto val="1"/>
        <c:lblAlgn val="ctr"/>
        <c:lblOffset val="100"/>
        <c:noMultiLvlLbl val="0"/>
      </c:catAx>
      <c:valAx>
        <c:axId val="111928064"/>
        <c:scaling>
          <c:orientation val="minMax"/>
          <c:max val="3000"/>
        </c:scaling>
        <c:delete val="0"/>
        <c:axPos val="l"/>
        <c:majorGridlines/>
        <c:numFmt formatCode="#,##0_);[Red]\(#,##0\)" sourceLinked="1"/>
        <c:majorTickMark val="cross"/>
        <c:minorTickMark val="none"/>
        <c:tickLblPos val="nextTo"/>
        <c:crossAx val="111926272"/>
        <c:crosses val="autoZero"/>
        <c:crossBetween val="between"/>
        <c:majorUnit val="1000"/>
        <c:minorUnit val="1000"/>
      </c:valAx>
    </c:plotArea>
    <c:plotVisOnly val="1"/>
    <c:dispBlanksAs val="gap"/>
    <c:showDLblsOverMax val="0"/>
  </c:chart>
  <c:spPr>
    <a:solidFill>
      <a:schemeClr val="bg2"/>
    </a:solidFill>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'2.10 就学・地域別子女数'!$D$180</c:f>
              <c:strCache>
                <c:ptCount val="1"/>
                <c:pt idx="0">
                  <c:v>日本人学校</c:v>
                </c:pt>
              </c:strCache>
            </c:strRef>
          </c:tx>
          <c:spPr>
            <a:pattFill prst="dotDmnd">
              <a:fgClr>
                <a:schemeClr val="tx1"/>
              </a:fgClr>
              <a:bgClr>
                <a:srgbClr val="00B0F0"/>
              </a:bgClr>
            </a:patt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就学・地域別子女数'!$B$181:$B$194</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就学・地域別子女数'!$D$181:$D$194</c:f>
              <c:numCache>
                <c:formatCode>#,##0</c:formatCode>
                <c:ptCount val="14"/>
                <c:pt idx="0">
                  <c:v>12972</c:v>
                </c:pt>
                <c:pt idx="1">
                  <c:v>12859</c:v>
                </c:pt>
                <c:pt idx="2">
                  <c:v>12794</c:v>
                </c:pt>
                <c:pt idx="3">
                  <c:v>13205</c:v>
                </c:pt>
                <c:pt idx="4">
                  <c:v>13798</c:v>
                </c:pt>
                <c:pt idx="5">
                  <c:v>14458</c:v>
                </c:pt>
                <c:pt idx="6">
                  <c:v>14650</c:v>
                </c:pt>
                <c:pt idx="7">
                  <c:v>15017</c:v>
                </c:pt>
                <c:pt idx="8">
                  <c:v>14451</c:v>
                </c:pt>
                <c:pt idx="9">
                  <c:v>14089</c:v>
                </c:pt>
                <c:pt idx="10">
                  <c:v>14753</c:v>
                </c:pt>
                <c:pt idx="11">
                  <c:v>15776</c:v>
                </c:pt>
                <c:pt idx="12">
                  <c:v>16257</c:v>
                </c:pt>
                <c:pt idx="13">
                  <c:v>16291</c:v>
                </c:pt>
              </c:numCache>
            </c:numRef>
          </c:val>
          <c:extLst>
            <c:ext xmlns:c16="http://schemas.microsoft.com/office/drawing/2014/chart" uri="{C3380CC4-5D6E-409C-BE32-E72D297353CC}">
              <c16:uniqueId val="{00000000-001A-4C0A-ABE3-4DD0A377E5EA}"/>
            </c:ext>
          </c:extLst>
        </c:ser>
        <c:ser>
          <c:idx val="1"/>
          <c:order val="1"/>
          <c:tx>
            <c:strRef>
              <c:f>'2.10 就学・地域別子女数'!$E$180</c:f>
              <c:strCache>
                <c:ptCount val="1"/>
                <c:pt idx="0">
                  <c:v>補習授業校</c:v>
                </c:pt>
              </c:strCache>
            </c:strRef>
          </c:tx>
          <c:spPr>
            <a:pattFill prst="lgGrid">
              <a:fgClr>
                <a:schemeClr val="accent2">
                  <a:lumMod val="60000"/>
                  <a:lumOff val="40000"/>
                </a:schemeClr>
              </a:fgClr>
              <a:bgClr>
                <a:schemeClr val="bg2"/>
              </a:bgClr>
            </a:patt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就学・地域別子女数'!$B$181:$B$194</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就学・地域別子女数'!$E$181:$E$194</c:f>
              <c:numCache>
                <c:formatCode>#,##0</c:formatCode>
                <c:ptCount val="14"/>
                <c:pt idx="0">
                  <c:v>13894</c:v>
                </c:pt>
                <c:pt idx="1">
                  <c:v>13403</c:v>
                </c:pt>
                <c:pt idx="2">
                  <c:v>12594</c:v>
                </c:pt>
                <c:pt idx="3">
                  <c:v>12836</c:v>
                </c:pt>
                <c:pt idx="4">
                  <c:v>12294</c:v>
                </c:pt>
                <c:pt idx="5">
                  <c:v>12624</c:v>
                </c:pt>
                <c:pt idx="6">
                  <c:v>12997</c:v>
                </c:pt>
                <c:pt idx="7">
                  <c:v>13159</c:v>
                </c:pt>
                <c:pt idx="8">
                  <c:v>13190</c:v>
                </c:pt>
                <c:pt idx="9">
                  <c:v>13194</c:v>
                </c:pt>
                <c:pt idx="10">
                  <c:v>13269</c:v>
                </c:pt>
                <c:pt idx="11">
                  <c:v>13749</c:v>
                </c:pt>
                <c:pt idx="12">
                  <c:v>14351</c:v>
                </c:pt>
                <c:pt idx="13">
                  <c:v>15200</c:v>
                </c:pt>
              </c:numCache>
            </c:numRef>
          </c:val>
          <c:extLst>
            <c:ext xmlns:c16="http://schemas.microsoft.com/office/drawing/2014/chart" uri="{C3380CC4-5D6E-409C-BE32-E72D297353CC}">
              <c16:uniqueId val="{00000001-001A-4C0A-ABE3-4DD0A377E5EA}"/>
            </c:ext>
          </c:extLst>
        </c:ser>
        <c:ser>
          <c:idx val="2"/>
          <c:order val="2"/>
          <c:tx>
            <c:strRef>
              <c:f>'2.10 就学・地域別子女数'!$F$180</c:f>
              <c:strCache>
                <c:ptCount val="1"/>
                <c:pt idx="0">
                  <c:v>現地・国際校</c:v>
                </c:pt>
              </c:strCache>
            </c:strRef>
          </c:tx>
          <c:spPr>
            <a:pattFill prst="pct5">
              <a:fgClr>
                <a:schemeClr val="tx1"/>
              </a:fgClr>
              <a:bgClr>
                <a:schemeClr val="accent3">
                  <a:lumMod val="75000"/>
                </a:schemeClr>
              </a:bgClr>
            </a:patt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就学・地域別子女数'!$B$181:$B$194</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就学・地域別子女数'!$F$181:$F$194</c:f>
              <c:numCache>
                <c:formatCode>#,##0</c:formatCode>
                <c:ptCount val="14"/>
                <c:pt idx="0">
                  <c:v>11680</c:v>
                </c:pt>
                <c:pt idx="1">
                  <c:v>13322</c:v>
                </c:pt>
                <c:pt idx="2">
                  <c:v>14631</c:v>
                </c:pt>
                <c:pt idx="3">
                  <c:v>15328</c:v>
                </c:pt>
                <c:pt idx="4">
                  <c:v>16046</c:v>
                </c:pt>
                <c:pt idx="5">
                  <c:v>17017</c:v>
                </c:pt>
                <c:pt idx="6">
                  <c:v>16833</c:v>
                </c:pt>
                <c:pt idx="7">
                  <c:v>17987</c:v>
                </c:pt>
                <c:pt idx="8">
                  <c:v>18401</c:v>
                </c:pt>
                <c:pt idx="9">
                  <c:v>22255</c:v>
                </c:pt>
                <c:pt idx="10">
                  <c:v>19928</c:v>
                </c:pt>
                <c:pt idx="11">
                  <c:v>19921</c:v>
                </c:pt>
                <c:pt idx="12">
                  <c:v>21282</c:v>
                </c:pt>
                <c:pt idx="13">
                  <c:v>23899</c:v>
                </c:pt>
              </c:numCache>
            </c:numRef>
          </c:val>
          <c:extLst>
            <c:ext xmlns:c16="http://schemas.microsoft.com/office/drawing/2014/chart" uri="{C3380CC4-5D6E-409C-BE32-E72D297353CC}">
              <c16:uniqueId val="{00000002-001A-4C0A-ABE3-4DD0A377E5EA}"/>
            </c:ext>
          </c:extLst>
        </c:ser>
        <c:dLbls>
          <c:showLegendKey val="0"/>
          <c:showVal val="1"/>
          <c:showCatName val="0"/>
          <c:showSerName val="0"/>
          <c:showPercent val="0"/>
          <c:showBubbleSize val="0"/>
        </c:dLbls>
        <c:gapWidth val="75"/>
        <c:overlap val="100"/>
        <c:axId val="112597248"/>
        <c:axId val="112619520"/>
      </c:barChart>
      <c:catAx>
        <c:axId val="112597248"/>
        <c:scaling>
          <c:orientation val="maxMin"/>
        </c:scaling>
        <c:delete val="0"/>
        <c:axPos val="l"/>
        <c:numFmt formatCode="General" sourceLinked="0"/>
        <c:majorTickMark val="none"/>
        <c:minorTickMark val="none"/>
        <c:tickLblPos val="nextTo"/>
        <c:crossAx val="112619520"/>
        <c:crosses val="autoZero"/>
        <c:auto val="1"/>
        <c:lblAlgn val="ctr"/>
        <c:lblOffset val="100"/>
        <c:noMultiLvlLbl val="0"/>
      </c:catAx>
      <c:valAx>
        <c:axId val="112619520"/>
        <c:scaling>
          <c:orientation val="minMax"/>
        </c:scaling>
        <c:delete val="0"/>
        <c:axPos val="t"/>
        <c:numFmt formatCode="0%" sourceLinked="1"/>
        <c:majorTickMark val="none"/>
        <c:minorTickMark val="none"/>
        <c:tickLblPos val="nextTo"/>
        <c:crossAx val="112597248"/>
        <c:crosses val="autoZero"/>
        <c:crossBetween val="between"/>
      </c:valAx>
    </c:plotArea>
    <c:legend>
      <c:legendPos val="t"/>
      <c:overlay val="0"/>
      <c:txPr>
        <a:bodyPr/>
        <a:lstStyle/>
        <a:p>
          <a:pPr>
            <a:defRPr sz="1800"/>
          </a:pPr>
          <a:endParaRPr lang="ja-JP"/>
        </a:p>
      </c:txPr>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'2.10 就学・地域別子女数'!$D$197</c:f>
              <c:strCache>
                <c:ptCount val="1"/>
                <c:pt idx="0">
                  <c:v>日本人学校</c:v>
                </c:pt>
              </c:strCache>
            </c:strRef>
          </c:tx>
          <c:spPr>
            <a:pattFill prst="dotDmnd">
              <a:fgClr>
                <a:schemeClr val="tx1"/>
              </a:fgClr>
              <a:bgClr>
                <a:srgbClr val="00B0F0"/>
              </a:bgClr>
            </a:pattFill>
            <a:ln>
              <a:solidFill>
                <a:schemeClr val="tx1"/>
              </a:solidFill>
            </a:ln>
          </c:spPr>
          <c:invertIfNegative val="0"/>
          <c:dLbls>
            <c:dLbl>
              <c:idx val="0"/>
              <c:tx>
                <c:rich>
                  <a:bodyPr/>
                  <a:lstStyle/>
                  <a:p>
                    <a:r>
                      <a:rPr lang="en-US" altLang="en-US"/>
                      <a:t>4,163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D0-4518-8C39-A0E39A2F711B}"/>
                </c:ext>
              </c:extLst>
            </c:dLbl>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就学・地域別子女数'!$B$198:$B$211</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就学・地域別子女数'!$D$198:$D$211</c:f>
              <c:numCache>
                <c:formatCode>#,##0</c:formatCode>
                <c:ptCount val="14"/>
                <c:pt idx="0">
                  <c:v>3871</c:v>
                </c:pt>
                <c:pt idx="1">
                  <c:v>3657</c:v>
                </c:pt>
                <c:pt idx="2">
                  <c:v>3586</c:v>
                </c:pt>
                <c:pt idx="3">
                  <c:v>3635</c:v>
                </c:pt>
                <c:pt idx="4">
                  <c:v>3860</c:v>
                </c:pt>
                <c:pt idx="5">
                  <c:v>4068</c:v>
                </c:pt>
                <c:pt idx="6">
                  <c:v>4270</c:v>
                </c:pt>
                <c:pt idx="7">
                  <c:v>4323</c:v>
                </c:pt>
                <c:pt idx="8">
                  <c:v>4241</c:v>
                </c:pt>
                <c:pt idx="9">
                  <c:v>4046</c:v>
                </c:pt>
                <c:pt idx="10">
                  <c:v>4163</c:v>
                </c:pt>
                <c:pt idx="11">
                  <c:v>4454</c:v>
                </c:pt>
                <c:pt idx="12">
                  <c:v>4621</c:v>
                </c:pt>
                <c:pt idx="13">
                  <c:v>4736</c:v>
                </c:pt>
              </c:numCache>
            </c:numRef>
          </c:val>
          <c:extLst>
            <c:ext xmlns:c16="http://schemas.microsoft.com/office/drawing/2014/chart" uri="{C3380CC4-5D6E-409C-BE32-E72D297353CC}">
              <c16:uniqueId val="{00000001-48D0-4518-8C39-A0E39A2F711B}"/>
            </c:ext>
          </c:extLst>
        </c:ser>
        <c:ser>
          <c:idx val="1"/>
          <c:order val="1"/>
          <c:tx>
            <c:strRef>
              <c:f>'2.10 就学・地域別子女数'!$E$197</c:f>
              <c:strCache>
                <c:ptCount val="1"/>
                <c:pt idx="0">
                  <c:v>補習授業校</c:v>
                </c:pt>
              </c:strCache>
            </c:strRef>
          </c:tx>
          <c:spPr>
            <a:pattFill prst="lgGrid">
              <a:fgClr>
                <a:schemeClr val="accent2">
                  <a:lumMod val="60000"/>
                  <a:lumOff val="40000"/>
                </a:schemeClr>
              </a:fgClr>
              <a:bgClr>
                <a:schemeClr val="bg2"/>
              </a:bgClr>
            </a:pattFill>
            <a:ln>
              <a:solidFill>
                <a:sysClr val="windowText" lastClr="000000"/>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就学・地域別子女数'!$B$198:$B$211</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就学・地域別子女数'!$E$198:$E$211</c:f>
              <c:numCache>
                <c:formatCode>#,##0</c:formatCode>
                <c:ptCount val="14"/>
                <c:pt idx="0">
                  <c:v>4102</c:v>
                </c:pt>
                <c:pt idx="1">
                  <c:v>3893</c:v>
                </c:pt>
                <c:pt idx="2">
                  <c:v>3644</c:v>
                </c:pt>
                <c:pt idx="3">
                  <c:v>3665</c:v>
                </c:pt>
                <c:pt idx="4">
                  <c:v>3389</c:v>
                </c:pt>
                <c:pt idx="5">
                  <c:v>3434</c:v>
                </c:pt>
                <c:pt idx="6">
                  <c:v>3572</c:v>
                </c:pt>
                <c:pt idx="7">
                  <c:v>3595</c:v>
                </c:pt>
                <c:pt idx="8">
                  <c:v>3492</c:v>
                </c:pt>
                <c:pt idx="9">
                  <c:v>3281</c:v>
                </c:pt>
                <c:pt idx="10">
                  <c:v>3308</c:v>
                </c:pt>
                <c:pt idx="11">
                  <c:v>3527</c:v>
                </c:pt>
                <c:pt idx="12">
                  <c:v>3648</c:v>
                </c:pt>
                <c:pt idx="13">
                  <c:v>3783</c:v>
                </c:pt>
              </c:numCache>
            </c:numRef>
          </c:val>
          <c:extLst>
            <c:ext xmlns:c16="http://schemas.microsoft.com/office/drawing/2014/chart" uri="{C3380CC4-5D6E-409C-BE32-E72D297353CC}">
              <c16:uniqueId val="{00000002-48D0-4518-8C39-A0E39A2F711B}"/>
            </c:ext>
          </c:extLst>
        </c:ser>
        <c:ser>
          <c:idx val="2"/>
          <c:order val="2"/>
          <c:tx>
            <c:strRef>
              <c:f>'2.10 就学・地域別子女数'!$F$197</c:f>
              <c:strCache>
                <c:ptCount val="1"/>
                <c:pt idx="0">
                  <c:v>現地・国際校</c:v>
                </c:pt>
              </c:strCache>
            </c:strRef>
          </c:tx>
          <c:spPr>
            <a:pattFill prst="pct5">
              <a:fgClr>
                <a:schemeClr val="tx1"/>
              </a:fgClr>
              <a:bgClr>
                <a:schemeClr val="accent3">
                  <a:lumMod val="75000"/>
                </a:schemeClr>
              </a:bgClr>
            </a:pattFill>
            <a:ln>
              <a:solidFill>
                <a:schemeClr val="tx1"/>
              </a:solidFill>
            </a:ln>
          </c:spPr>
          <c:invertIfNegative val="0"/>
          <c:dLbls>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 就学・地域別子女数'!$B$198:$B$211</c:f>
              <c:strCache>
                <c:ptCount val="14"/>
                <c:pt idx="0">
                  <c:v>平成13年</c:v>
                </c:pt>
                <c:pt idx="1">
                  <c:v>平成14年</c:v>
                </c:pt>
                <c:pt idx="2">
                  <c:v>平成15年</c:v>
                </c:pt>
                <c:pt idx="3">
                  <c:v>平成16年</c:v>
                </c:pt>
                <c:pt idx="4">
                  <c:v>平成17年</c:v>
                </c:pt>
                <c:pt idx="5">
                  <c:v>平成18年</c:v>
                </c:pt>
                <c:pt idx="6">
                  <c:v>平成19年</c:v>
                </c:pt>
                <c:pt idx="7">
                  <c:v>平成20年</c:v>
                </c:pt>
                <c:pt idx="8">
                  <c:v>平成21年</c:v>
                </c:pt>
                <c:pt idx="9">
                  <c:v>平成22年</c:v>
                </c:pt>
                <c:pt idx="10">
                  <c:v>平成23年</c:v>
                </c:pt>
                <c:pt idx="11">
                  <c:v>平成24年</c:v>
                </c:pt>
                <c:pt idx="12">
                  <c:v>平成25年</c:v>
                </c:pt>
                <c:pt idx="13">
                  <c:v>平成26年</c:v>
                </c:pt>
              </c:strCache>
            </c:strRef>
          </c:cat>
          <c:val>
            <c:numRef>
              <c:f>'2.10 就学・地域別子女数'!$F$198:$F$211</c:f>
              <c:numCache>
                <c:formatCode>#,##0</c:formatCode>
                <c:ptCount val="14"/>
                <c:pt idx="0">
                  <c:v>4273</c:v>
                </c:pt>
                <c:pt idx="1">
                  <c:v>4912</c:v>
                </c:pt>
                <c:pt idx="2">
                  <c:v>5213</c:v>
                </c:pt>
                <c:pt idx="3">
                  <c:v>5479</c:v>
                </c:pt>
                <c:pt idx="4">
                  <c:v>6179</c:v>
                </c:pt>
                <c:pt idx="5">
                  <c:v>6703</c:v>
                </c:pt>
                <c:pt idx="6">
                  <c:v>6787</c:v>
                </c:pt>
                <c:pt idx="7">
                  <c:v>7171</c:v>
                </c:pt>
                <c:pt idx="8">
                  <c:v>7713</c:v>
                </c:pt>
                <c:pt idx="9">
                  <c:v>10457</c:v>
                </c:pt>
                <c:pt idx="10">
                  <c:v>9529</c:v>
                </c:pt>
                <c:pt idx="11">
                  <c:v>9548</c:v>
                </c:pt>
                <c:pt idx="12">
                  <c:v>11469</c:v>
                </c:pt>
                <c:pt idx="13">
                  <c:v>12627</c:v>
                </c:pt>
              </c:numCache>
            </c:numRef>
          </c:val>
          <c:extLst>
            <c:ext xmlns:c16="http://schemas.microsoft.com/office/drawing/2014/chart" uri="{C3380CC4-5D6E-409C-BE32-E72D297353CC}">
              <c16:uniqueId val="{00000003-48D0-4518-8C39-A0E39A2F711B}"/>
            </c:ext>
          </c:extLst>
        </c:ser>
        <c:dLbls>
          <c:showLegendKey val="0"/>
          <c:showVal val="1"/>
          <c:showCatName val="0"/>
          <c:showSerName val="0"/>
          <c:showPercent val="0"/>
          <c:showBubbleSize val="0"/>
        </c:dLbls>
        <c:gapWidth val="75"/>
        <c:overlap val="100"/>
        <c:axId val="112650496"/>
        <c:axId val="108875776"/>
      </c:barChart>
      <c:catAx>
        <c:axId val="112650496"/>
        <c:scaling>
          <c:orientation val="maxMin"/>
        </c:scaling>
        <c:delete val="0"/>
        <c:axPos val="l"/>
        <c:numFmt formatCode="General" sourceLinked="0"/>
        <c:majorTickMark val="none"/>
        <c:minorTickMark val="none"/>
        <c:tickLblPos val="nextTo"/>
        <c:crossAx val="108875776"/>
        <c:crosses val="autoZero"/>
        <c:auto val="1"/>
        <c:lblAlgn val="ctr"/>
        <c:lblOffset val="100"/>
        <c:noMultiLvlLbl val="0"/>
      </c:catAx>
      <c:valAx>
        <c:axId val="108875776"/>
        <c:scaling>
          <c:orientation val="minMax"/>
        </c:scaling>
        <c:delete val="0"/>
        <c:axPos val="t"/>
        <c:numFmt formatCode="0%" sourceLinked="1"/>
        <c:majorTickMark val="none"/>
        <c:minorTickMark val="none"/>
        <c:tickLblPos val="nextTo"/>
        <c:crossAx val="112650496"/>
        <c:crosses val="autoZero"/>
        <c:crossBetween val="between"/>
      </c:valAx>
    </c:plotArea>
    <c:legend>
      <c:legendPos val="t"/>
      <c:overlay val="0"/>
      <c:txPr>
        <a:bodyPr/>
        <a:lstStyle/>
        <a:p>
          <a:pPr>
            <a:defRPr sz="18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'2.10 就学・地域別子女数'!$Q$101</c:f>
              <c:strCache>
                <c:ptCount val="1"/>
                <c:pt idx="0">
                  <c:v>アジア</c:v>
                </c:pt>
              </c:strCache>
            </c:strRef>
          </c:tx>
          <c:cat>
            <c:strRef>
              <c:f>'2.10 就学・地域別子女数'!$R$100:$AC$100</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就学・地域別子女数'!$R$101:$AC$101</c:f>
              <c:numCache>
                <c:formatCode>#,##0_);[Red]\(#,##0\)</c:formatCode>
                <c:ptCount val="12"/>
                <c:pt idx="0">
                  <c:v>16184</c:v>
                </c:pt>
                <c:pt idx="1">
                  <c:v>16981</c:v>
                </c:pt>
                <c:pt idx="2">
                  <c:v>20113</c:v>
                </c:pt>
                <c:pt idx="3">
                  <c:v>21954</c:v>
                </c:pt>
                <c:pt idx="4">
                  <c:v>22801</c:v>
                </c:pt>
                <c:pt idx="5">
                  <c:v>23827</c:v>
                </c:pt>
                <c:pt idx="6">
                  <c:v>23322</c:v>
                </c:pt>
                <c:pt idx="7">
                  <c:v>25626</c:v>
                </c:pt>
                <c:pt idx="8">
                  <c:v>26498</c:v>
                </c:pt>
                <c:pt idx="9">
                  <c:v>27478</c:v>
                </c:pt>
                <c:pt idx="10">
                  <c:v>27586</c:v>
                </c:pt>
                <c:pt idx="11">
                  <c:v>32236</c:v>
                </c:pt>
              </c:numCache>
            </c:numRef>
          </c:val>
          <c:smooth val="0"/>
          <c:extLst>
            <c:ext xmlns:c16="http://schemas.microsoft.com/office/drawing/2014/chart" uri="{C3380CC4-5D6E-409C-BE32-E72D297353CC}">
              <c16:uniqueId val="{00000000-C982-43A3-97F9-872419E7EB9D}"/>
            </c:ext>
          </c:extLst>
        </c:ser>
        <c:ser>
          <c:idx val="1"/>
          <c:order val="1"/>
          <c:tx>
            <c:strRef>
              <c:f>'2.10 就学・地域別子女数'!$Q$102</c:f>
              <c:strCache>
                <c:ptCount val="1"/>
                <c:pt idx="0">
                  <c:v>北米</c:v>
                </c:pt>
              </c:strCache>
            </c:strRef>
          </c:tx>
          <c:cat>
            <c:strRef>
              <c:f>'2.10 就学・地域別子女数'!$R$100:$AC$100</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就学・地域別子女数'!$R$102:$AC$102</c:f>
              <c:numCache>
                <c:formatCode>#,##0_);[Red]\(#,##0\)</c:formatCode>
                <c:ptCount val="12"/>
                <c:pt idx="0">
                  <c:v>20848</c:v>
                </c:pt>
                <c:pt idx="1">
                  <c:v>20659</c:v>
                </c:pt>
                <c:pt idx="2">
                  <c:v>18445</c:v>
                </c:pt>
                <c:pt idx="3">
                  <c:v>20218</c:v>
                </c:pt>
                <c:pt idx="4">
                  <c:v>19443</c:v>
                </c:pt>
                <c:pt idx="5">
                  <c:v>21045</c:v>
                </c:pt>
                <c:pt idx="6">
                  <c:v>21493</c:v>
                </c:pt>
                <c:pt idx="7">
                  <c:v>22922</c:v>
                </c:pt>
                <c:pt idx="8">
                  <c:v>21280</c:v>
                </c:pt>
                <c:pt idx="9">
                  <c:v>21738</c:v>
                </c:pt>
                <c:pt idx="10">
                  <c:v>25540</c:v>
                </c:pt>
                <c:pt idx="11">
                  <c:v>24126</c:v>
                </c:pt>
              </c:numCache>
            </c:numRef>
          </c:val>
          <c:smooth val="0"/>
          <c:extLst>
            <c:ext xmlns:c16="http://schemas.microsoft.com/office/drawing/2014/chart" uri="{C3380CC4-5D6E-409C-BE32-E72D297353CC}">
              <c16:uniqueId val="{00000001-C982-43A3-97F9-872419E7EB9D}"/>
            </c:ext>
          </c:extLst>
        </c:ser>
        <c:ser>
          <c:idx val="2"/>
          <c:order val="2"/>
          <c:tx>
            <c:strRef>
              <c:f>'2.10 就学・地域別子女数'!$Q$103</c:f>
              <c:strCache>
                <c:ptCount val="1"/>
                <c:pt idx="0">
                  <c:v>欧州</c:v>
                </c:pt>
              </c:strCache>
            </c:strRef>
          </c:tx>
          <c:cat>
            <c:strRef>
              <c:f>'2.10 就学・地域別子女数'!$R$100:$AC$100</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就学・地域別子女数'!$R$103:$AC$103</c:f>
              <c:numCache>
                <c:formatCode>#,##0_);[Red]\(#,##0\)</c:formatCode>
                <c:ptCount val="12"/>
                <c:pt idx="0">
                  <c:v>10564</c:v>
                </c:pt>
                <c:pt idx="1">
                  <c:v>11549</c:v>
                </c:pt>
                <c:pt idx="2">
                  <c:v>12214</c:v>
                </c:pt>
                <c:pt idx="3">
                  <c:v>11231</c:v>
                </c:pt>
                <c:pt idx="4">
                  <c:v>11277</c:v>
                </c:pt>
                <c:pt idx="5">
                  <c:v>11234</c:v>
                </c:pt>
                <c:pt idx="6">
                  <c:v>11512</c:v>
                </c:pt>
                <c:pt idx="7">
                  <c:v>13864</c:v>
                </c:pt>
                <c:pt idx="8">
                  <c:v>12069</c:v>
                </c:pt>
                <c:pt idx="9">
                  <c:v>12284</c:v>
                </c:pt>
                <c:pt idx="10">
                  <c:v>12788</c:v>
                </c:pt>
                <c:pt idx="11">
                  <c:v>14234</c:v>
                </c:pt>
              </c:numCache>
            </c:numRef>
          </c:val>
          <c:smooth val="0"/>
          <c:extLst>
            <c:ext xmlns:c16="http://schemas.microsoft.com/office/drawing/2014/chart" uri="{C3380CC4-5D6E-409C-BE32-E72D297353CC}">
              <c16:uniqueId val="{00000002-C982-43A3-97F9-872419E7EB9D}"/>
            </c:ext>
          </c:extLst>
        </c:ser>
        <c:dLbls>
          <c:showLegendKey val="0"/>
          <c:showVal val="0"/>
          <c:showCatName val="0"/>
          <c:showSerName val="0"/>
          <c:showPercent val="0"/>
          <c:showBubbleSize val="0"/>
        </c:dLbls>
        <c:marker val="1"/>
        <c:smooth val="0"/>
        <c:axId val="108897408"/>
        <c:axId val="108898944"/>
      </c:lineChart>
      <c:catAx>
        <c:axId val="108897408"/>
        <c:scaling>
          <c:orientation val="minMax"/>
        </c:scaling>
        <c:delete val="0"/>
        <c:axPos val="b"/>
        <c:numFmt formatCode="General" sourceLinked="0"/>
        <c:majorTickMark val="out"/>
        <c:minorTickMark val="none"/>
        <c:tickLblPos val="nextTo"/>
        <c:crossAx val="108898944"/>
        <c:crosses val="autoZero"/>
        <c:auto val="1"/>
        <c:lblAlgn val="ctr"/>
        <c:lblOffset val="100"/>
        <c:noMultiLvlLbl val="0"/>
      </c:catAx>
      <c:valAx>
        <c:axId val="108898944"/>
        <c:scaling>
          <c:orientation val="minMax"/>
        </c:scaling>
        <c:delete val="0"/>
        <c:axPos val="l"/>
        <c:majorGridlines/>
        <c:numFmt formatCode="#,##0_);[Red]\(#,##0\)" sourceLinked="1"/>
        <c:majorTickMark val="out"/>
        <c:minorTickMark val="none"/>
        <c:tickLblPos val="nextTo"/>
        <c:crossAx val="108897408"/>
        <c:crosses val="autoZero"/>
        <c:crossBetween val="between"/>
      </c:valAx>
    </c:plotArea>
    <c:legend>
      <c:legendPos val="r"/>
      <c:layout>
        <c:manualLayout>
          <c:xMode val="edge"/>
          <c:yMode val="edge"/>
          <c:x val="0.87834775000950971"/>
          <c:y val="2.9127429784611136E-2"/>
          <c:w val="0.1100580470919396"/>
          <c:h val="0.59180567882304747"/>
        </c:manualLayout>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'2.10 就学・地域別子女数'!$Q$105</c:f>
              <c:strCache>
                <c:ptCount val="1"/>
                <c:pt idx="0">
                  <c:v>大洋州</c:v>
                </c:pt>
              </c:strCache>
            </c:strRef>
          </c:tx>
          <c:cat>
            <c:strRef>
              <c:f>'2.10 就学・地域別子女数'!$R$104:$AC$104</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就学・地域別子女数'!$R$105:$AC$105</c:f>
              <c:numCache>
                <c:formatCode>#,##0_);[Red]\(#,##0\)</c:formatCode>
                <c:ptCount val="12"/>
                <c:pt idx="0">
                  <c:v>2524</c:v>
                </c:pt>
                <c:pt idx="1">
                  <c:v>2907</c:v>
                </c:pt>
                <c:pt idx="2">
                  <c:v>2361</c:v>
                </c:pt>
                <c:pt idx="3">
                  <c:v>2394</c:v>
                </c:pt>
                <c:pt idx="4">
                  <c:v>2900</c:v>
                </c:pt>
                <c:pt idx="5">
                  <c:v>2370</c:v>
                </c:pt>
                <c:pt idx="6">
                  <c:v>2230</c:v>
                </c:pt>
                <c:pt idx="7">
                  <c:v>2124</c:v>
                </c:pt>
                <c:pt idx="8">
                  <c:v>2177</c:v>
                </c:pt>
                <c:pt idx="9">
                  <c:v>2339</c:v>
                </c:pt>
                <c:pt idx="10">
                  <c:v>2293</c:v>
                </c:pt>
                <c:pt idx="11">
                  <c:v>2567</c:v>
                </c:pt>
              </c:numCache>
            </c:numRef>
          </c:val>
          <c:smooth val="0"/>
          <c:extLst>
            <c:ext xmlns:c16="http://schemas.microsoft.com/office/drawing/2014/chart" uri="{C3380CC4-5D6E-409C-BE32-E72D297353CC}">
              <c16:uniqueId val="{00000000-2F79-48B0-B95B-6AE47C6859D7}"/>
            </c:ext>
          </c:extLst>
        </c:ser>
        <c:ser>
          <c:idx val="1"/>
          <c:order val="1"/>
          <c:tx>
            <c:strRef>
              <c:f>'2.10 就学・地域別子女数'!$Q$106</c:f>
              <c:strCache>
                <c:ptCount val="1"/>
                <c:pt idx="0">
                  <c:v>中南米</c:v>
                </c:pt>
              </c:strCache>
            </c:strRef>
          </c:tx>
          <c:cat>
            <c:strRef>
              <c:f>'2.10 就学・地域別子女数'!$R$104:$AC$104</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就学・地域別子女数'!$R$106:$AC$106</c:f>
              <c:numCache>
                <c:formatCode>#,##0_);[Red]\(#,##0\)</c:formatCode>
                <c:ptCount val="12"/>
                <c:pt idx="0">
                  <c:v>1273</c:v>
                </c:pt>
                <c:pt idx="1">
                  <c:v>1156</c:v>
                </c:pt>
                <c:pt idx="2">
                  <c:v>1329</c:v>
                </c:pt>
                <c:pt idx="3">
                  <c:v>1225</c:v>
                </c:pt>
                <c:pt idx="4">
                  <c:v>1277</c:v>
                </c:pt>
                <c:pt idx="5">
                  <c:v>1318</c:v>
                </c:pt>
                <c:pt idx="6">
                  <c:v>1349</c:v>
                </c:pt>
                <c:pt idx="7">
                  <c:v>1299</c:v>
                </c:pt>
                <c:pt idx="8">
                  <c:v>1400</c:v>
                </c:pt>
                <c:pt idx="9">
                  <c:v>1537</c:v>
                </c:pt>
                <c:pt idx="10">
                  <c:v>1784</c:v>
                </c:pt>
                <c:pt idx="11">
                  <c:v>1632</c:v>
                </c:pt>
              </c:numCache>
            </c:numRef>
          </c:val>
          <c:smooth val="0"/>
          <c:extLst>
            <c:ext xmlns:c16="http://schemas.microsoft.com/office/drawing/2014/chart" uri="{C3380CC4-5D6E-409C-BE32-E72D297353CC}">
              <c16:uniqueId val="{00000001-2F79-48B0-B95B-6AE47C6859D7}"/>
            </c:ext>
          </c:extLst>
        </c:ser>
        <c:ser>
          <c:idx val="2"/>
          <c:order val="2"/>
          <c:tx>
            <c:strRef>
              <c:f>'2.10 就学・地域別子女数'!$Q$107</c:f>
              <c:strCache>
                <c:ptCount val="1"/>
                <c:pt idx="0">
                  <c:v>中東</c:v>
                </c:pt>
              </c:strCache>
            </c:strRef>
          </c:tx>
          <c:cat>
            <c:strRef>
              <c:f>'2.10 就学・地域別子女数'!$R$104:$AC$104</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就学・地域別子女数'!$R$107:$AC$107</c:f>
              <c:numCache>
                <c:formatCode>#,##0_);[Red]\(#,##0\)</c:formatCode>
                <c:ptCount val="12"/>
                <c:pt idx="0">
                  <c:v>496</c:v>
                </c:pt>
                <c:pt idx="1">
                  <c:v>417</c:v>
                </c:pt>
                <c:pt idx="2">
                  <c:v>578</c:v>
                </c:pt>
                <c:pt idx="3">
                  <c:v>713</c:v>
                </c:pt>
                <c:pt idx="4">
                  <c:v>760</c:v>
                </c:pt>
                <c:pt idx="5">
                  <c:v>813</c:v>
                </c:pt>
                <c:pt idx="6">
                  <c:v>934</c:v>
                </c:pt>
                <c:pt idx="7">
                  <c:v>901</c:v>
                </c:pt>
                <c:pt idx="8">
                  <c:v>895</c:v>
                </c:pt>
                <c:pt idx="9">
                  <c:v>946</c:v>
                </c:pt>
                <c:pt idx="10">
                  <c:v>1013</c:v>
                </c:pt>
                <c:pt idx="11">
                  <c:v>1064</c:v>
                </c:pt>
              </c:numCache>
            </c:numRef>
          </c:val>
          <c:smooth val="0"/>
          <c:extLst>
            <c:ext xmlns:c16="http://schemas.microsoft.com/office/drawing/2014/chart" uri="{C3380CC4-5D6E-409C-BE32-E72D297353CC}">
              <c16:uniqueId val="{00000002-2F79-48B0-B95B-6AE47C6859D7}"/>
            </c:ext>
          </c:extLst>
        </c:ser>
        <c:ser>
          <c:idx val="3"/>
          <c:order val="3"/>
          <c:tx>
            <c:strRef>
              <c:f>'2.10 就学・地域別子女数'!$Q$108</c:f>
              <c:strCache>
                <c:ptCount val="1"/>
                <c:pt idx="0">
                  <c:v>アフリカ</c:v>
                </c:pt>
              </c:strCache>
            </c:strRef>
          </c:tx>
          <c:cat>
            <c:strRef>
              <c:f>'2.10 就学・地域別子女数'!$R$104:$AC$104</c:f>
              <c:strCache>
                <c:ptCount val="12"/>
                <c:pt idx="0">
                  <c:v>平１５年</c:v>
                </c:pt>
                <c:pt idx="1">
                  <c:v>１６年</c:v>
                </c:pt>
                <c:pt idx="2">
                  <c:v>１７年</c:v>
                </c:pt>
                <c:pt idx="3">
                  <c:v>１８年</c:v>
                </c:pt>
                <c:pt idx="4">
                  <c:v>１９年</c:v>
                </c:pt>
                <c:pt idx="5">
                  <c:v>２０年</c:v>
                </c:pt>
                <c:pt idx="6">
                  <c:v>２１年</c:v>
                </c:pt>
                <c:pt idx="7">
                  <c:v>２２年</c:v>
                </c:pt>
                <c:pt idx="8">
                  <c:v>２３年</c:v>
                </c:pt>
                <c:pt idx="9">
                  <c:v>２４年</c:v>
                </c:pt>
                <c:pt idx="10">
                  <c:v>２５年</c:v>
                </c:pt>
                <c:pt idx="11">
                  <c:v>２６年</c:v>
                </c:pt>
              </c:strCache>
            </c:strRef>
          </c:cat>
          <c:val>
            <c:numRef>
              <c:f>'2.10 就学・地域別子女数'!$R$108:$AC$108</c:f>
              <c:numCache>
                <c:formatCode>#,##0_);[Red]\(#,##0\)</c:formatCode>
                <c:ptCount val="12"/>
                <c:pt idx="0">
                  <c:v>573</c:v>
                </c:pt>
                <c:pt idx="1">
                  <c:v>479</c:v>
                </c:pt>
                <c:pt idx="2">
                  <c:v>526</c:v>
                </c:pt>
                <c:pt idx="3">
                  <c:v>569</c:v>
                </c:pt>
                <c:pt idx="4">
                  <c:v>651</c:v>
                </c:pt>
                <c:pt idx="5">
                  <c:v>645</c:v>
                </c:pt>
                <c:pt idx="6">
                  <c:v>648</c:v>
                </c:pt>
                <c:pt idx="7">
                  <c:v>586</c:v>
                </c:pt>
                <c:pt idx="8">
                  <c:v>631</c:v>
                </c:pt>
                <c:pt idx="9">
                  <c:v>653</c:v>
                </c:pt>
                <c:pt idx="10">
                  <c:v>624</c:v>
                </c:pt>
                <c:pt idx="11">
                  <c:v>677</c:v>
                </c:pt>
              </c:numCache>
            </c:numRef>
          </c:val>
          <c:smooth val="0"/>
          <c:extLst>
            <c:ext xmlns:c16="http://schemas.microsoft.com/office/drawing/2014/chart" uri="{C3380CC4-5D6E-409C-BE32-E72D297353CC}">
              <c16:uniqueId val="{00000003-2F79-48B0-B95B-6AE47C6859D7}"/>
            </c:ext>
          </c:extLst>
        </c:ser>
        <c:dLbls>
          <c:showLegendKey val="0"/>
          <c:showVal val="0"/>
          <c:showCatName val="0"/>
          <c:showSerName val="0"/>
          <c:showPercent val="0"/>
          <c:showBubbleSize val="0"/>
        </c:dLbls>
        <c:marker val="1"/>
        <c:smooth val="0"/>
        <c:axId val="110703744"/>
        <c:axId val="110705280"/>
      </c:lineChart>
      <c:catAx>
        <c:axId val="110703744"/>
        <c:scaling>
          <c:orientation val="minMax"/>
        </c:scaling>
        <c:delete val="0"/>
        <c:axPos val="b"/>
        <c:numFmt formatCode="General" sourceLinked="0"/>
        <c:majorTickMark val="out"/>
        <c:minorTickMark val="none"/>
        <c:tickLblPos val="nextTo"/>
        <c:crossAx val="110705280"/>
        <c:crosses val="autoZero"/>
        <c:auto val="1"/>
        <c:lblAlgn val="ctr"/>
        <c:lblOffset val="100"/>
        <c:noMultiLvlLbl val="0"/>
      </c:catAx>
      <c:valAx>
        <c:axId val="110705280"/>
        <c:scaling>
          <c:orientation val="minMax"/>
        </c:scaling>
        <c:delete val="0"/>
        <c:axPos val="l"/>
        <c:majorGridlines/>
        <c:numFmt formatCode="#,##0_);[Red]\(#,##0\)" sourceLinked="1"/>
        <c:majorTickMark val="out"/>
        <c:minorTickMark val="none"/>
        <c:tickLblPos val="nextTo"/>
        <c:crossAx val="110703744"/>
        <c:crosses val="autoZero"/>
        <c:crossBetween val="between"/>
      </c:valAx>
    </c:plotArea>
    <c:legend>
      <c:legendPos val="r"/>
      <c:layout>
        <c:manualLayout>
          <c:xMode val="edge"/>
          <c:yMode val="edge"/>
          <c:x val="0.86696158919806221"/>
          <c:y val="0.14131365603590471"/>
          <c:w val="0.12142440724000521"/>
          <c:h val="0.73567735974891224"/>
        </c:manualLayout>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2015437856937967"/>
          <c:y val="6.8588719836433748E-2"/>
          <c:w val="0.829119898348329"/>
          <c:h val="0.88805484529415413"/>
        </c:manualLayout>
      </c:layout>
      <c:barChart>
        <c:barDir val="bar"/>
        <c:grouping val="stacked"/>
        <c:varyColors val="0"/>
        <c:ser>
          <c:idx val="0"/>
          <c:order val="0"/>
          <c:tx>
            <c:strRef>
              <c:f>'3.2. 企業数推移'!$F$72</c:f>
              <c:strCache>
                <c:ptCount val="1"/>
                <c:pt idx="0">
                  <c:v>本邦企業</c:v>
                </c:pt>
              </c:strCache>
            </c:strRef>
          </c:tx>
          <c:spPr>
            <a:pattFill prst="pct10">
              <a:fgClr>
                <a:schemeClr val="tx1"/>
              </a:fgClr>
              <a:bgClr>
                <a:srgbClr val="FFC000"/>
              </a:bgClr>
            </a:pattFill>
            <a:ln w="9525">
              <a:solidFill>
                <a:sysClr val="windowText" lastClr="000000"/>
              </a:solidFill>
              <a:prstDash val="solid"/>
            </a:ln>
          </c:spPr>
          <c:invertIfNegative val="0"/>
          <c:dLbls>
            <c:dLbl>
              <c:idx val="0"/>
              <c:layout>
                <c:manualLayout>
                  <c:x val="0"/>
                  <c:y val="3.8166484653177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E9-479F-BC61-F51EA432A192}"/>
                </c:ext>
              </c:extLst>
            </c:dLbl>
            <c:dLbl>
              <c:idx val="1"/>
              <c:layout>
                <c:manualLayout>
                  <c:x val="0"/>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E9-479F-BC61-F51EA432A192}"/>
                </c:ext>
              </c:extLst>
            </c:dLbl>
            <c:dLbl>
              <c:idx val="2"/>
              <c:layout>
                <c:manualLayout>
                  <c:x val="3.9453393426754002E-3"/>
                  <c:y val="3.54403071779501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E9-479F-BC61-F51EA432A192}"/>
                </c:ext>
              </c:extLst>
            </c:dLbl>
            <c:dLbl>
              <c:idx val="3"/>
              <c:layout>
                <c:manualLayout>
                  <c:x val="0"/>
                  <c:y val="3.54403071779501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E9-479F-BC61-F51EA432A192}"/>
                </c:ext>
              </c:extLst>
            </c:dLbl>
            <c:dLbl>
              <c:idx val="4"/>
              <c:layout>
                <c:manualLayout>
                  <c:x val="0"/>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E9-479F-BC61-F51EA432A192}"/>
                </c:ext>
              </c:extLst>
            </c:dLbl>
            <c:dLbl>
              <c:idx val="5"/>
              <c:layout>
                <c:manualLayout>
                  <c:x val="0"/>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E9-479F-BC61-F51EA432A192}"/>
                </c:ext>
              </c:extLst>
            </c:dLbl>
            <c:dLbl>
              <c:idx val="6"/>
              <c:layout>
                <c:manualLayout>
                  <c:x val="0"/>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E9-479F-BC61-F51EA432A192}"/>
                </c:ext>
              </c:extLst>
            </c:dLbl>
            <c:dLbl>
              <c:idx val="7"/>
              <c:layout>
                <c:manualLayout>
                  <c:x val="1.18360180280262E-2"/>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E9-479F-BC61-F51EA432A192}"/>
                </c:ext>
              </c:extLst>
            </c:dLbl>
            <c:dLbl>
              <c:idx val="8"/>
              <c:layout>
                <c:manualLayout>
                  <c:x val="9.8633483566884991E-3"/>
                  <c:y val="4.08926621284041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E9-479F-BC61-F51EA432A192}"/>
                </c:ext>
              </c:extLst>
            </c:dLbl>
            <c:dLbl>
              <c:idx val="9"/>
              <c:layout>
                <c:manualLayout>
                  <c:x val="7.8906786853508003E-3"/>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E9-479F-BC61-F51EA432A19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企業数推移'!$E$73:$E$82</c:f>
              <c:strCache>
                <c:ptCount val="10"/>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strCache>
            </c:strRef>
          </c:cat>
          <c:val>
            <c:numRef>
              <c:f>'3.2. 企業数推移'!$F$73:$F$82</c:f>
              <c:numCache>
                <c:formatCode>#,##0_ </c:formatCode>
                <c:ptCount val="10"/>
                <c:pt idx="0">
                  <c:v>5286</c:v>
                </c:pt>
                <c:pt idx="1">
                  <c:v>4652</c:v>
                </c:pt>
                <c:pt idx="2">
                  <c:v>4846</c:v>
                </c:pt>
                <c:pt idx="3">
                  <c:v>4936</c:v>
                </c:pt>
                <c:pt idx="4">
                  <c:v>4920</c:v>
                </c:pt>
                <c:pt idx="5">
                  <c:v>5034</c:v>
                </c:pt>
                <c:pt idx="6">
                  <c:v>5543</c:v>
                </c:pt>
                <c:pt idx="7">
                  <c:v>3608</c:v>
                </c:pt>
                <c:pt idx="8">
                  <c:v>3533</c:v>
                </c:pt>
                <c:pt idx="9" formatCode="#,##0_);[Red]\(#,##0\)">
                  <c:v>4322</c:v>
                </c:pt>
              </c:numCache>
            </c:numRef>
          </c:val>
          <c:extLst>
            <c:ext xmlns:c16="http://schemas.microsoft.com/office/drawing/2014/chart" uri="{C3380CC4-5D6E-409C-BE32-E72D297353CC}">
              <c16:uniqueId val="{0000000A-ADE9-479F-BC61-F51EA432A192}"/>
            </c:ext>
          </c:extLst>
        </c:ser>
        <c:ser>
          <c:idx val="1"/>
          <c:order val="1"/>
          <c:tx>
            <c:strRef>
              <c:f>'3.2. 企業数推移'!$G$72</c:f>
              <c:strCache>
                <c:ptCount val="1"/>
                <c:pt idx="0">
                  <c:v>現地法人企業</c:v>
                </c:pt>
              </c:strCache>
            </c:strRef>
          </c:tx>
          <c:spPr>
            <a:pattFill prst="dotGrid">
              <a:fgClr>
                <a:schemeClr val="tx1"/>
              </a:fgClr>
              <a:bgClr>
                <a:srgbClr val="00B0F0"/>
              </a:bgClr>
            </a:pattFill>
            <a:ln>
              <a:solidFill>
                <a:schemeClr val="tx1"/>
              </a:solidFill>
            </a:ln>
          </c:spPr>
          <c:invertIfNegative val="0"/>
          <c:dLbls>
            <c:dLbl>
              <c:idx val="0"/>
              <c:layout>
                <c:manualLayout>
                  <c:x val="-3.9453393426754002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E9-479F-BC61-F51EA432A192}"/>
                </c:ext>
              </c:extLst>
            </c:dLbl>
            <c:dLbl>
              <c:idx val="1"/>
              <c:layout>
                <c:manualLayout>
                  <c:x val="1.9726696713376637E-3"/>
                  <c:y val="3.8166484653177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E9-479F-BC61-F51EA432A192}"/>
                </c:ext>
              </c:extLst>
            </c:dLbl>
            <c:dLbl>
              <c:idx val="2"/>
              <c:layout>
                <c:manualLayout>
                  <c:x val="-3.9453393426754002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DE9-479F-BC61-F51EA432A192}"/>
                </c:ext>
              </c:extLst>
            </c:dLbl>
            <c:dLbl>
              <c:idx val="3"/>
              <c:layout>
                <c:manualLayout>
                  <c:x val="-7.8906786853508003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DE9-479F-BC61-F51EA432A192}"/>
                </c:ext>
              </c:extLst>
            </c:dLbl>
            <c:dLbl>
              <c:idx val="4"/>
              <c:layout>
                <c:manualLayout>
                  <c:x val="-5.9180090140130998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DE9-479F-BC61-F51EA432A192}"/>
                </c:ext>
              </c:extLst>
            </c:dLbl>
            <c:dLbl>
              <c:idx val="5"/>
              <c:layout>
                <c:manualLayout>
                  <c:x val="-5.9180090140131363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DE9-479F-BC61-F51EA432A192}"/>
                </c:ext>
              </c:extLst>
            </c:dLbl>
            <c:dLbl>
              <c:idx val="6"/>
              <c:layout>
                <c:manualLayout>
                  <c:x val="-9.8633483566884991E-3"/>
                  <c:y val="4.3618839603630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DE9-479F-BC61-F51EA432A192}"/>
                </c:ext>
              </c:extLst>
            </c:dLbl>
            <c:dLbl>
              <c:idx val="7"/>
              <c:layout>
                <c:manualLayout>
                  <c:x val="5.9180090140130998E-3"/>
                  <c:y val="4.3618839603630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DE9-479F-BC61-F51EA432A192}"/>
                </c:ext>
              </c:extLst>
            </c:dLbl>
            <c:dLbl>
              <c:idx val="8"/>
              <c:layout>
                <c:manualLayout>
                  <c:x val="1.9726696713377001E-3"/>
                  <c:y val="4.361883960363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DE9-479F-BC61-F51EA432A192}"/>
                </c:ext>
              </c:extLst>
            </c:dLbl>
            <c:dLbl>
              <c:idx val="9"/>
              <c:layout>
                <c:manualLayout>
                  <c:x val="5.9180090140130998E-3"/>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DE9-479F-BC61-F51EA432A19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企業数推移'!$E$73:$E$82</c:f>
              <c:strCache>
                <c:ptCount val="10"/>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strCache>
            </c:strRef>
          </c:cat>
          <c:val>
            <c:numRef>
              <c:f>'3.2. 企業数推移'!$G$73:$G$82</c:f>
              <c:numCache>
                <c:formatCode>#,##0_ </c:formatCode>
                <c:ptCount val="10"/>
                <c:pt idx="0">
                  <c:v>24790</c:v>
                </c:pt>
                <c:pt idx="1">
                  <c:v>26090</c:v>
                </c:pt>
                <c:pt idx="2">
                  <c:v>27542</c:v>
                </c:pt>
                <c:pt idx="3">
                  <c:v>29604</c:v>
                </c:pt>
                <c:pt idx="4">
                  <c:v>29816</c:v>
                </c:pt>
                <c:pt idx="5">
                  <c:v>30592</c:v>
                </c:pt>
                <c:pt idx="6">
                  <c:v>32978</c:v>
                </c:pt>
                <c:pt idx="7">
                  <c:v>51123</c:v>
                </c:pt>
                <c:pt idx="8">
                  <c:v>29021</c:v>
                </c:pt>
                <c:pt idx="9" formatCode="#,##0_);[Red]\(#,##0\)">
                  <c:v>31439</c:v>
                </c:pt>
              </c:numCache>
            </c:numRef>
          </c:val>
          <c:extLst>
            <c:ext xmlns:c16="http://schemas.microsoft.com/office/drawing/2014/chart" uri="{C3380CC4-5D6E-409C-BE32-E72D297353CC}">
              <c16:uniqueId val="{00000015-ADE9-479F-BC61-F51EA432A192}"/>
            </c:ext>
          </c:extLst>
        </c:ser>
        <c:ser>
          <c:idx val="2"/>
          <c:order val="2"/>
          <c:tx>
            <c:strRef>
              <c:f>'3.2. 企業数推移'!$H$72</c:f>
              <c:strCache>
                <c:ptCount val="1"/>
                <c:pt idx="0">
                  <c:v>区分不明</c:v>
                </c:pt>
              </c:strCache>
            </c:strRef>
          </c:tx>
          <c:spPr>
            <a:pattFill prst="diagBrick">
              <a:fgClr>
                <a:schemeClr val="tx1"/>
              </a:fgClr>
              <a:bgClr>
                <a:srgbClr val="92D050"/>
              </a:bgClr>
            </a:pattFill>
            <a:ln>
              <a:solidFill>
                <a:schemeClr val="tx1"/>
              </a:solidFill>
            </a:ln>
          </c:spPr>
          <c:invertIfNegative val="0"/>
          <c:dLbls>
            <c:dLbl>
              <c:idx val="0"/>
              <c:layout>
                <c:manualLayout>
                  <c:x val="-1.9726696713377001E-3"/>
                  <c:y val="3.68033959155636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DE9-479F-BC61-F51EA432A192}"/>
                </c:ext>
              </c:extLst>
            </c:dLbl>
            <c:dLbl>
              <c:idx val="1"/>
              <c:layout>
                <c:manualLayout>
                  <c:x val="0"/>
                  <c:y val="3.68033959155636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DE9-479F-BC61-F51EA432A192}"/>
                </c:ext>
              </c:extLst>
            </c:dLbl>
            <c:dLbl>
              <c:idx val="2"/>
              <c:layout>
                <c:manualLayout>
                  <c:x val="-1.9726696713377001E-3"/>
                  <c:y val="3.8166484653177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DE9-479F-BC61-F51EA432A192}"/>
                </c:ext>
              </c:extLst>
            </c:dLbl>
            <c:dLbl>
              <c:idx val="3"/>
              <c:layout>
                <c:manualLayout>
                  <c:x val="-3.9453393426754722E-3"/>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DE9-479F-BC61-F51EA432A192}"/>
                </c:ext>
              </c:extLst>
            </c:dLbl>
            <c:dLbl>
              <c:idx val="4"/>
              <c:layout>
                <c:manualLayout>
                  <c:x val="-5.9180090140131718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DE9-479F-BC61-F51EA432A192}"/>
                </c:ext>
              </c:extLst>
            </c:dLbl>
            <c:dLbl>
              <c:idx val="5"/>
              <c:layout>
                <c:manualLayout>
                  <c:x val="-5.9180090140130998E-3"/>
                  <c:y val="4.0892662128404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DE9-479F-BC61-F51EA432A192}"/>
                </c:ext>
              </c:extLst>
            </c:dLbl>
            <c:dLbl>
              <c:idx val="6"/>
              <c:layout>
                <c:manualLayout>
                  <c:x val="-3.9453393426754002E-3"/>
                  <c:y val="4.22557508660175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DE9-479F-BC61-F51EA432A192}"/>
                </c:ext>
              </c:extLst>
            </c:dLbl>
            <c:dLbl>
              <c:idx val="7"/>
              <c:layout>
                <c:manualLayout>
                  <c:x val="3.9453393426754002E-3"/>
                  <c:y val="4.3618839603630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DE9-479F-BC61-F51EA432A192}"/>
                </c:ext>
              </c:extLst>
            </c:dLbl>
            <c:dLbl>
              <c:idx val="8"/>
              <c:layout>
                <c:manualLayout>
                  <c:x val="-7.8906786853507275E-3"/>
                  <c:y val="4.361883960363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DE9-479F-BC61-F51EA432A192}"/>
                </c:ext>
              </c:extLst>
            </c:dLbl>
            <c:dLbl>
              <c:idx val="9"/>
              <c:layout>
                <c:manualLayout>
                  <c:x val="-1.38086876993639E-2"/>
                  <c:y val="4.49819283412444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DE9-479F-BC61-F51EA432A192}"/>
                </c:ext>
              </c:extLst>
            </c:dLbl>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企業数推移'!$E$73:$E$82</c:f>
              <c:strCache>
                <c:ptCount val="10"/>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strCache>
            </c:strRef>
          </c:cat>
          <c:val>
            <c:numRef>
              <c:f>'3.2. 企業数推移'!$H$73:$H$82</c:f>
              <c:numCache>
                <c:formatCode>#,##0_);[Red]\(#,##0\)</c:formatCode>
                <c:ptCount val="10"/>
                <c:pt idx="0">
                  <c:v>5058</c:v>
                </c:pt>
                <c:pt idx="1">
                  <c:v>1753</c:v>
                </c:pt>
                <c:pt idx="2">
                  <c:v>16443</c:v>
                </c:pt>
                <c:pt idx="3">
                  <c:v>19628</c:v>
                </c:pt>
                <c:pt idx="4">
                  <c:v>21694</c:v>
                </c:pt>
                <c:pt idx="5">
                  <c:v>21706</c:v>
                </c:pt>
                <c:pt idx="6">
                  <c:v>23774</c:v>
                </c:pt>
                <c:pt idx="7">
                  <c:v>6057</c:v>
                </c:pt>
                <c:pt idx="8">
                  <c:v>31223</c:v>
                </c:pt>
                <c:pt idx="9">
                  <c:v>32812</c:v>
                </c:pt>
              </c:numCache>
            </c:numRef>
          </c:val>
          <c:extLst>
            <c:ext xmlns:c16="http://schemas.microsoft.com/office/drawing/2014/chart" uri="{C3380CC4-5D6E-409C-BE32-E72D297353CC}">
              <c16:uniqueId val="{00000020-ADE9-479F-BC61-F51EA432A192}"/>
            </c:ext>
          </c:extLst>
        </c:ser>
        <c:ser>
          <c:idx val="3"/>
          <c:order val="3"/>
          <c:tx>
            <c:strRef>
              <c:f>'3.2. 企業数推移'!$I$72</c:f>
              <c:strCache>
                <c:ptCount val="1"/>
                <c:pt idx="0">
                  <c:v>計</c:v>
                </c:pt>
              </c:strCache>
            </c:strRef>
          </c:tx>
          <c:spPr>
            <a:noFill/>
            <a:ln>
              <a:noFill/>
            </a:ln>
          </c:spPr>
          <c:invertIfNegative val="0"/>
          <c:dLbls>
            <c:spPr>
              <a:noFill/>
              <a:ln>
                <a:noFill/>
              </a:ln>
              <a:effectLst/>
            </c:spPr>
            <c:txPr>
              <a:bodyPr/>
              <a:lstStyle/>
              <a:p>
                <a:pPr>
                  <a:defRPr sz="17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 企業数推移'!$E$73:$E$82</c:f>
              <c:strCache>
                <c:ptCount val="10"/>
                <c:pt idx="0">
                  <c:v>平成１７年 </c:v>
                </c:pt>
                <c:pt idx="1">
                  <c:v>平成１８年 </c:v>
                </c:pt>
                <c:pt idx="2">
                  <c:v>平成１９年 </c:v>
                </c:pt>
                <c:pt idx="3">
                  <c:v>平成２０年 </c:v>
                </c:pt>
                <c:pt idx="4">
                  <c:v>平成２１年 </c:v>
                </c:pt>
                <c:pt idx="5">
                  <c:v>平成２２年 </c:v>
                </c:pt>
                <c:pt idx="6">
                  <c:v>平成２３年 </c:v>
                </c:pt>
                <c:pt idx="7">
                  <c:v>平成２４年 </c:v>
                </c:pt>
                <c:pt idx="8">
                  <c:v>平成２５年 </c:v>
                </c:pt>
                <c:pt idx="9">
                  <c:v>平成２６年 </c:v>
                </c:pt>
              </c:strCache>
            </c:strRef>
          </c:cat>
          <c:val>
            <c:numRef>
              <c:f>'3.2. 企業数推移'!$I$73:$I$82</c:f>
              <c:numCache>
                <c:formatCode>#,##0_ </c:formatCode>
                <c:ptCount val="10"/>
                <c:pt idx="0">
                  <c:v>35134</c:v>
                </c:pt>
                <c:pt idx="1">
                  <c:v>32495</c:v>
                </c:pt>
                <c:pt idx="2">
                  <c:v>48831</c:v>
                </c:pt>
                <c:pt idx="3">
                  <c:v>54168</c:v>
                </c:pt>
                <c:pt idx="4">
                  <c:v>56430</c:v>
                </c:pt>
                <c:pt idx="5">
                  <c:v>57332</c:v>
                </c:pt>
                <c:pt idx="6">
                  <c:v>62295</c:v>
                </c:pt>
                <c:pt idx="7">
                  <c:v>60788</c:v>
                </c:pt>
                <c:pt idx="8">
                  <c:v>63777</c:v>
                </c:pt>
                <c:pt idx="9">
                  <c:v>68573</c:v>
                </c:pt>
              </c:numCache>
            </c:numRef>
          </c:val>
          <c:extLst>
            <c:ext xmlns:c16="http://schemas.microsoft.com/office/drawing/2014/chart" uri="{C3380CC4-5D6E-409C-BE32-E72D297353CC}">
              <c16:uniqueId val="{00000021-ADE9-479F-BC61-F51EA432A192}"/>
            </c:ext>
          </c:extLst>
        </c:ser>
        <c:dLbls>
          <c:showLegendKey val="0"/>
          <c:showVal val="1"/>
          <c:showCatName val="0"/>
          <c:showSerName val="0"/>
          <c:showPercent val="0"/>
          <c:showBubbleSize val="0"/>
        </c:dLbls>
        <c:gapWidth val="75"/>
        <c:overlap val="100"/>
        <c:axId val="110736512"/>
        <c:axId val="110738048"/>
      </c:barChart>
      <c:catAx>
        <c:axId val="110736512"/>
        <c:scaling>
          <c:orientation val="maxMin"/>
        </c:scaling>
        <c:delete val="0"/>
        <c:axPos val="l"/>
        <c:numFmt formatCode="General" sourceLinked="0"/>
        <c:majorTickMark val="none"/>
        <c:minorTickMark val="none"/>
        <c:tickLblPos val="nextTo"/>
        <c:crossAx val="110738048"/>
        <c:crosses val="autoZero"/>
        <c:auto val="1"/>
        <c:lblAlgn val="ctr"/>
        <c:lblOffset val="100"/>
        <c:noMultiLvlLbl val="0"/>
      </c:catAx>
      <c:valAx>
        <c:axId val="110738048"/>
        <c:scaling>
          <c:orientation val="minMax"/>
          <c:max val="80000"/>
        </c:scaling>
        <c:delete val="0"/>
        <c:axPos val="b"/>
        <c:majorGridlines/>
        <c:numFmt formatCode="#,##0_ " sourceLinked="1"/>
        <c:majorTickMark val="none"/>
        <c:minorTickMark val="none"/>
        <c:tickLblPos val="nextTo"/>
        <c:spPr>
          <a:ln w="9525">
            <a:noFill/>
          </a:ln>
        </c:spPr>
        <c:crossAx val="110736512"/>
        <c:crosses val="max"/>
        <c:crossBetween val="between"/>
      </c:valAx>
    </c:plotArea>
    <c:legend>
      <c:legendPos val="b"/>
      <c:layout>
        <c:manualLayout>
          <c:xMode val="edge"/>
          <c:yMode val="edge"/>
          <c:x val="7.3762018532255266E-2"/>
          <c:y val="6.110356890300985E-4"/>
          <c:w val="0.81930875697644212"/>
          <c:h val="7.9254185960900086E-2"/>
        </c:manualLayout>
      </c:layout>
      <c:overlay val="0"/>
      <c:txPr>
        <a:bodyPr/>
        <a:lstStyle/>
        <a:p>
          <a:pPr>
            <a:defRPr sz="1800"/>
          </a:pPr>
          <a:endParaRPr lang="ja-JP"/>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5661861056806259E-2"/>
          <c:w val="0.87366810706486087"/>
          <c:h val="0.87300038443968431"/>
        </c:manualLayout>
      </c:layout>
      <c:barChart>
        <c:barDir val="bar"/>
        <c:grouping val="percentStacked"/>
        <c:varyColors val="0"/>
        <c:ser>
          <c:idx val="0"/>
          <c:order val="0"/>
          <c:tx>
            <c:strRef>
              <c:f>'3.3 地域別企業数推移'!$Z$5</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1.1467288891439395E-2"/>
                  <c:y val="3.5450946321548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B3-476F-80A1-FF00246213A8}"/>
                </c:ext>
              </c:extLst>
            </c:dLbl>
            <c:dLbl>
              <c:idx val="1"/>
              <c:layout>
                <c:manualLayout>
                  <c:x val="-1.3256095281682315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B3-476F-80A1-FF00246213A8}"/>
                </c:ext>
              </c:extLst>
            </c:dLbl>
            <c:dLbl>
              <c:idx val="2"/>
              <c:layout>
                <c:manualLayout>
                  <c:x val="-1.9884063659567488E-2"/>
                  <c:y val="3.5871926088384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B3-476F-80A1-FF00246213A8}"/>
                </c:ext>
              </c:extLst>
            </c:dLbl>
            <c:dLbl>
              <c:idx val="3"/>
              <c:layout>
                <c:manualLayout>
                  <c:x val="-1.3255936755770364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B3-476F-80A1-FF00246213A8}"/>
                </c:ext>
              </c:extLst>
            </c:dLbl>
            <c:dLbl>
              <c:idx val="4"/>
              <c:layout>
                <c:manualLayout>
                  <c:x val="-1.3255936755770383E-2"/>
                  <c:y val="3.8114561591247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B3-476F-80A1-FF00246213A8}"/>
                </c:ext>
              </c:extLst>
            </c:dLbl>
            <c:dLbl>
              <c:idx val="5"/>
              <c:layout>
                <c:manualLayout>
                  <c:x val="-1.1046719647083274E-2"/>
                  <c:y val="3.85358945290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B3-476F-80A1-FF00246213A8}"/>
                </c:ext>
              </c:extLst>
            </c:dLbl>
            <c:dLbl>
              <c:idx val="6"/>
              <c:layout>
                <c:manualLayout>
                  <c:x val="-8.8373440124842328E-3"/>
                  <c:y val="3.8114738176719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B3-476F-80A1-FF00246213A8}"/>
                </c:ext>
              </c:extLst>
            </c:dLbl>
            <c:dLbl>
              <c:idx val="7"/>
              <c:layout>
                <c:manualLayout>
                  <c:x val="-8.8373440124842328E-3"/>
                  <c:y val="3.9514884389491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B3-476F-80A1-FF00246213A8}"/>
                </c:ext>
              </c:extLst>
            </c:dLbl>
            <c:dLbl>
              <c:idx val="8"/>
              <c:layout>
                <c:manualLayout>
                  <c:x val="-6.6279683778851916E-3"/>
                  <c:y val="3.7272602057573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B3-476F-80A1-FF00246213A8}"/>
                </c:ext>
              </c:extLst>
            </c:dLbl>
            <c:dLbl>
              <c:idx val="9"/>
              <c:layout>
                <c:manualLayout>
                  <c:x val="-6.8240649309453203E-3"/>
                  <c:y val="3.8114914762192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B3-476F-80A1-FF00246213A8}"/>
                </c:ext>
              </c:extLst>
            </c:dLbl>
            <c:spPr>
              <a:noFill/>
              <a:ln>
                <a:noFill/>
              </a:ln>
              <a:effectLst/>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地域別企業数推移'!$AA$5:$AJ$5</c:f>
              <c:numCache>
                <c:formatCode>#,##0</c:formatCode>
                <c:ptCount val="10"/>
                <c:pt idx="0">
                  <c:v>22192</c:v>
                </c:pt>
                <c:pt idx="1">
                  <c:v>32132</c:v>
                </c:pt>
                <c:pt idx="2">
                  <c:v>34105</c:v>
                </c:pt>
                <c:pt idx="3">
                  <c:v>38380</c:v>
                </c:pt>
                <c:pt idx="4">
                  <c:v>39682</c:v>
                </c:pt>
                <c:pt idx="5">
                  <c:v>40189</c:v>
                </c:pt>
                <c:pt idx="6">
                  <c:v>44314</c:v>
                </c:pt>
                <c:pt idx="7">
                  <c:v>42520</c:v>
                </c:pt>
                <c:pt idx="8">
                  <c:v>44729</c:v>
                </c:pt>
                <c:pt idx="9">
                  <c:v>48203</c:v>
                </c:pt>
              </c:numCache>
            </c:numRef>
          </c:val>
          <c:extLst>
            <c:ext xmlns:c16="http://schemas.microsoft.com/office/drawing/2014/chart" uri="{C3380CC4-5D6E-409C-BE32-E72D297353CC}">
              <c16:uniqueId val="{0000000A-E2B3-476F-80A1-FF00246213A8}"/>
            </c:ext>
          </c:extLst>
        </c:ser>
        <c:ser>
          <c:idx val="1"/>
          <c:order val="1"/>
          <c:tx>
            <c:strRef>
              <c:f>'3.3 地域別企業数推移'!$Z$6</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1.935725863708824E-3"/>
                  <c:y val="3.509248472933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B3-476F-80A1-FF00246213A8}"/>
                </c:ext>
              </c:extLst>
            </c:dLbl>
            <c:dLbl>
              <c:idx val="1"/>
              <c:layout>
                <c:manualLayout>
                  <c:x val="-9.022985146241988E-3"/>
                  <c:y val="3.5107817251666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B3-476F-80A1-FF00246213A8}"/>
                </c:ext>
              </c:extLst>
            </c:dLbl>
            <c:dLbl>
              <c:idx val="2"/>
              <c:layout>
                <c:manualLayout>
                  <c:x val="-2.3362366176737435E-3"/>
                  <c:y val="3.7304898009106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2B3-476F-80A1-FF00246213A8}"/>
                </c:ext>
              </c:extLst>
            </c:dLbl>
            <c:dLbl>
              <c:idx val="3"/>
              <c:layout>
                <c:manualLayout>
                  <c:x val="-4.6723210077709134E-3"/>
                  <c:y val="3.5107817251666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B3-476F-80A1-FF00246213A8}"/>
                </c:ext>
              </c:extLst>
            </c:dLbl>
            <c:dLbl>
              <c:idx val="4"/>
              <c:layout>
                <c:manualLayout>
                  <c:x val="-2.3362366176737435E-3"/>
                  <c:y val="3.7304898009106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2B3-476F-80A1-FF00246213A8}"/>
                </c:ext>
              </c:extLst>
            </c:dLbl>
            <c:dLbl>
              <c:idx val="5"/>
              <c:layout>
                <c:manualLayout>
                  <c:x val="-2.3362366176737435E-3"/>
                  <c:y val="3.7320578997859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2B3-476F-80A1-FF00246213A8}"/>
                </c:ext>
              </c:extLst>
            </c:dLbl>
            <c:dLbl>
              <c:idx val="6"/>
              <c:layout>
                <c:manualLayout>
                  <c:x val="-2.3362366176737435E-3"/>
                  <c:y val="3.9517659755299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2B3-476F-80A1-FF00246213A8}"/>
                </c:ext>
              </c:extLst>
            </c:dLbl>
            <c:dLbl>
              <c:idx val="7"/>
              <c:layout>
                <c:manualLayout>
                  <c:x val="0"/>
                  <c:y val="4.1730421501493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2B3-476F-80A1-FF00246213A8}"/>
                </c:ext>
              </c:extLst>
            </c:dLbl>
            <c:dLbl>
              <c:idx val="8"/>
              <c:layout>
                <c:manualLayout>
                  <c:x val="-4.6723210077709134E-3"/>
                  <c:y val="3.951783398850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B3-476F-80A1-FF00246213A8}"/>
                </c:ext>
              </c:extLst>
            </c:dLbl>
            <c:dLbl>
              <c:idx val="9"/>
              <c:layout>
                <c:manualLayout>
                  <c:x val="0"/>
                  <c:y val="3.9502152999755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2B3-476F-80A1-FF00246213A8}"/>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地域別企業数推移'!$AA$6:$AJ$6</c:f>
              <c:numCache>
                <c:formatCode>#,##0</c:formatCode>
                <c:ptCount val="10"/>
                <c:pt idx="0">
                  <c:v>949</c:v>
                </c:pt>
                <c:pt idx="1">
                  <c:v>1256</c:v>
                </c:pt>
                <c:pt idx="2">
                  <c:v>1184</c:v>
                </c:pt>
                <c:pt idx="3">
                  <c:v>1205</c:v>
                </c:pt>
                <c:pt idx="4">
                  <c:v>1213</c:v>
                </c:pt>
                <c:pt idx="5">
                  <c:v>1193</c:v>
                </c:pt>
                <c:pt idx="6">
                  <c:v>1217</c:v>
                </c:pt>
                <c:pt idx="7">
                  <c:v>1206</c:v>
                </c:pt>
                <c:pt idx="8">
                  <c:v>1180</c:v>
                </c:pt>
                <c:pt idx="9">
                  <c:v>1301</c:v>
                </c:pt>
              </c:numCache>
            </c:numRef>
          </c:val>
          <c:extLst>
            <c:ext xmlns:c16="http://schemas.microsoft.com/office/drawing/2014/chart" uri="{C3380CC4-5D6E-409C-BE32-E72D297353CC}">
              <c16:uniqueId val="{00000015-E2B3-476F-80A1-FF00246213A8}"/>
            </c:ext>
          </c:extLst>
        </c:ser>
        <c:ser>
          <c:idx val="2"/>
          <c:order val="2"/>
          <c:tx>
            <c:strRef>
              <c:f>'3.3 地域別企業数推移'!$Z$7</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0"/>
                  <c:y val="3.98297114314756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B3-476F-80A1-FF00246213A8}"/>
                </c:ext>
              </c:extLst>
            </c:dLbl>
            <c:dLbl>
              <c:idx val="1"/>
              <c:layout>
                <c:manualLayout>
                  <c:x val="1.9332902224836477E-3"/>
                  <c:y val="3.9829711431475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B3-476F-80A1-FF00246213A8}"/>
                </c:ext>
              </c:extLst>
            </c:dLbl>
            <c:dLbl>
              <c:idx val="2"/>
              <c:layout>
                <c:manualLayout>
                  <c:x val="1.9332902224836477E-3"/>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B3-476F-80A1-FF00246213A8}"/>
                </c:ext>
              </c:extLst>
            </c:dLbl>
            <c:dLbl>
              <c:idx val="3"/>
              <c:layout>
                <c:manualLayout>
                  <c:x val="0"/>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B3-476F-80A1-FF00246213A8}"/>
                </c:ext>
              </c:extLst>
            </c:dLbl>
            <c:dLbl>
              <c:idx val="4"/>
              <c:layout>
                <c:manualLayout>
                  <c:x val="1.9332902224836477E-3"/>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B3-476F-80A1-FF00246213A8}"/>
                </c:ext>
              </c:extLst>
            </c:dLbl>
            <c:dLbl>
              <c:idx val="5"/>
              <c:layout>
                <c:manualLayout>
                  <c:x val="1.9332902224836477E-3"/>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B3-476F-80A1-FF00246213A8}"/>
                </c:ext>
              </c:extLst>
            </c:dLbl>
            <c:dLbl>
              <c:idx val="6"/>
              <c:layout>
                <c:manualLayout>
                  <c:x val="0"/>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2B3-476F-80A1-FF00246213A8}"/>
                </c:ext>
              </c:extLst>
            </c:dLbl>
            <c:dLbl>
              <c:idx val="7"/>
              <c:layout>
                <c:manualLayout>
                  <c:x val="1.9332902224836477E-3"/>
                  <c:y val="4.2042473177668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2B3-476F-80A1-FF00246213A8}"/>
                </c:ext>
              </c:extLst>
            </c:dLbl>
            <c:dLbl>
              <c:idx val="8"/>
              <c:layout>
                <c:manualLayout>
                  <c:x val="0"/>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2B3-476F-80A1-FF00246213A8}"/>
                </c:ext>
              </c:extLst>
            </c:dLbl>
            <c:dLbl>
              <c:idx val="9"/>
              <c:layout>
                <c:manualLayout>
                  <c:x val="1.9332902224836477E-3"/>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2B3-476F-80A1-FF00246213A8}"/>
                </c:ext>
              </c:extLst>
            </c:dLbl>
            <c:spPr>
              <a:noFill/>
              <a:ln>
                <a:noFill/>
              </a:ln>
              <a:effectLst/>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地域別企業数推移'!$AA$7:$AJ$7</c:f>
              <c:numCache>
                <c:formatCode>#,##0</c:formatCode>
                <c:ptCount val="10"/>
                <c:pt idx="0">
                  <c:v>5926</c:v>
                </c:pt>
                <c:pt idx="1">
                  <c:v>5920</c:v>
                </c:pt>
                <c:pt idx="2">
                  <c:v>6142</c:v>
                </c:pt>
                <c:pt idx="3">
                  <c:v>6349</c:v>
                </c:pt>
                <c:pt idx="4">
                  <c:v>6835</c:v>
                </c:pt>
                <c:pt idx="5">
                  <c:v>6934</c:v>
                </c:pt>
                <c:pt idx="6">
                  <c:v>7551</c:v>
                </c:pt>
                <c:pt idx="7">
                  <c:v>7619</c:v>
                </c:pt>
                <c:pt idx="8">
                  <c:v>7941</c:v>
                </c:pt>
                <c:pt idx="9">
                  <c:v>8584</c:v>
                </c:pt>
              </c:numCache>
            </c:numRef>
          </c:val>
          <c:extLst>
            <c:ext xmlns:c16="http://schemas.microsoft.com/office/drawing/2014/chart" uri="{C3380CC4-5D6E-409C-BE32-E72D297353CC}">
              <c16:uniqueId val="{00000020-E2B3-476F-80A1-FF00246213A8}"/>
            </c:ext>
          </c:extLst>
        </c:ser>
        <c:ser>
          <c:idx val="3"/>
          <c:order val="3"/>
          <c:tx>
            <c:strRef>
              <c:f>'3.3 地域別企業数推移'!$Z$8</c:f>
              <c:strCache>
                <c:ptCount val="1"/>
                <c:pt idx="0">
                  <c:v>中米</c:v>
                </c:pt>
              </c:strCache>
            </c:strRef>
          </c:tx>
          <c:spPr>
            <a:pattFill prst="trellis">
              <a:fgClr>
                <a:schemeClr val="tx1"/>
              </a:fgClr>
              <a:bgClr>
                <a:schemeClr val="bg1"/>
              </a:bgClr>
            </a:pattFill>
            <a:ln>
              <a:solidFill>
                <a:schemeClr val="tx1"/>
              </a:solidFill>
            </a:ln>
          </c:spPr>
          <c:invertIfNegative val="0"/>
          <c:dLbls>
            <c:delete val="1"/>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地域別企業数推移'!$AA$8:$AJ$8</c:f>
              <c:numCache>
                <c:formatCode>#,##0</c:formatCode>
                <c:ptCount val="10"/>
                <c:pt idx="0">
                  <c:v>154</c:v>
                </c:pt>
                <c:pt idx="1">
                  <c:v>531</c:v>
                </c:pt>
                <c:pt idx="2">
                  <c:v>554</c:v>
                </c:pt>
                <c:pt idx="3">
                  <c:v>526</c:v>
                </c:pt>
                <c:pt idx="4">
                  <c:v>556</c:v>
                </c:pt>
                <c:pt idx="5">
                  <c:v>582</c:v>
                </c:pt>
                <c:pt idx="6">
                  <c:v>614</c:v>
                </c:pt>
                <c:pt idx="7">
                  <c:v>709</c:v>
                </c:pt>
                <c:pt idx="8">
                  <c:v>844</c:v>
                </c:pt>
                <c:pt idx="9">
                  <c:v>985</c:v>
                </c:pt>
              </c:numCache>
            </c:numRef>
          </c:val>
          <c:extLst>
            <c:ext xmlns:c16="http://schemas.microsoft.com/office/drawing/2014/chart" uri="{C3380CC4-5D6E-409C-BE32-E72D297353CC}">
              <c16:uniqueId val="{00000021-E2B3-476F-80A1-FF00246213A8}"/>
            </c:ext>
          </c:extLst>
        </c:ser>
        <c:ser>
          <c:idx val="4"/>
          <c:order val="4"/>
          <c:tx>
            <c:strRef>
              <c:f>'3.3 地域別企業数推移'!$Z$9</c:f>
              <c:strCache>
                <c:ptCount val="1"/>
                <c:pt idx="0">
                  <c:v>南米</c:v>
                </c:pt>
              </c:strCache>
            </c:strRef>
          </c:tx>
          <c:spPr>
            <a:pattFill prst="dashUpDiag">
              <a:fgClr>
                <a:schemeClr val="tx1"/>
              </a:fgClr>
              <a:bgClr>
                <a:srgbClr val="FFFF00"/>
              </a:bgClr>
            </a:pattFill>
            <a:ln>
              <a:solidFill>
                <a:schemeClr val="tx1"/>
              </a:solidFill>
            </a:ln>
          </c:spPr>
          <c:invertIfNegative val="0"/>
          <c:dLbls>
            <c:delete val="1"/>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地域別企業数推移'!$AA$9:$AJ$9</c:f>
              <c:numCache>
                <c:formatCode>#,##0</c:formatCode>
                <c:ptCount val="10"/>
                <c:pt idx="0">
                  <c:v>562</c:v>
                </c:pt>
                <c:pt idx="1">
                  <c:v>731</c:v>
                </c:pt>
                <c:pt idx="2">
                  <c:v>697</c:v>
                </c:pt>
                <c:pt idx="3">
                  <c:v>712</c:v>
                </c:pt>
                <c:pt idx="4">
                  <c:v>725</c:v>
                </c:pt>
                <c:pt idx="5">
                  <c:v>779</c:v>
                </c:pt>
                <c:pt idx="6">
                  <c:v>832</c:v>
                </c:pt>
                <c:pt idx="7">
                  <c:v>1004</c:v>
                </c:pt>
                <c:pt idx="8">
                  <c:v>1118</c:v>
                </c:pt>
                <c:pt idx="9">
                  <c:v>1102</c:v>
                </c:pt>
              </c:numCache>
            </c:numRef>
          </c:val>
          <c:extLst>
            <c:ext xmlns:c16="http://schemas.microsoft.com/office/drawing/2014/chart" uri="{C3380CC4-5D6E-409C-BE32-E72D297353CC}">
              <c16:uniqueId val="{00000022-E2B3-476F-80A1-FF00246213A8}"/>
            </c:ext>
          </c:extLst>
        </c:ser>
        <c:ser>
          <c:idx val="5"/>
          <c:order val="5"/>
          <c:tx>
            <c:strRef>
              <c:f>'3.3 地域別企業数推移'!$Z$10</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1.9332902224836477E-3"/>
                  <c:y val="4.42552349238618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2B3-476F-80A1-FF00246213A8}"/>
                </c:ext>
              </c:extLst>
            </c:dLbl>
            <c:dLbl>
              <c:idx val="1"/>
              <c:layout>
                <c:manualLayout>
                  <c:x val="0"/>
                  <c:y val="3.9829711431475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2B3-476F-80A1-FF00246213A8}"/>
                </c:ext>
              </c:extLst>
            </c:dLbl>
            <c:dLbl>
              <c:idx val="2"/>
              <c:layout>
                <c:manualLayout>
                  <c:x val="1.9332902224836477E-3"/>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2B3-476F-80A1-FF00246213A8}"/>
                </c:ext>
              </c:extLst>
            </c:dLbl>
            <c:dLbl>
              <c:idx val="3"/>
              <c:layout>
                <c:manualLayout>
                  <c:x val="0"/>
                  <c:y val="4.2042473177668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2B3-476F-80A1-FF00246213A8}"/>
                </c:ext>
              </c:extLst>
            </c:dLbl>
            <c:dLbl>
              <c:idx val="4"/>
              <c:layout>
                <c:manualLayout>
                  <c:x val="0"/>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2B3-476F-80A1-FF00246213A8}"/>
                </c:ext>
              </c:extLst>
            </c:dLbl>
            <c:dLbl>
              <c:idx val="5"/>
              <c:layout>
                <c:manualLayout>
                  <c:x val="0"/>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2B3-476F-80A1-FF00246213A8}"/>
                </c:ext>
              </c:extLst>
            </c:dLbl>
            <c:dLbl>
              <c:idx val="6"/>
              <c:layout>
                <c:manualLayout>
                  <c:x val="-1.9332902224836477E-3"/>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E2B3-476F-80A1-FF00246213A8}"/>
                </c:ext>
              </c:extLst>
            </c:dLbl>
            <c:dLbl>
              <c:idx val="7"/>
              <c:layout>
                <c:manualLayout>
                  <c:x val="0"/>
                  <c:y val="4.42552349238619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2B3-476F-80A1-FF00246213A8}"/>
                </c:ext>
              </c:extLst>
            </c:dLbl>
            <c:dLbl>
              <c:idx val="8"/>
              <c:layout>
                <c:manualLayout>
                  <c:x val="0"/>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2B3-476F-80A1-FF00246213A8}"/>
                </c:ext>
              </c:extLst>
            </c:dLbl>
            <c:dLbl>
              <c:idx val="9"/>
              <c:layout>
                <c:manualLayout>
                  <c:x val="-1.9332902224836477E-3"/>
                  <c:y val="4.4255234923861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E2B3-476F-80A1-FF00246213A8}"/>
                </c:ext>
              </c:extLst>
            </c:dLbl>
            <c:spPr>
              <a:noFill/>
              <a:ln>
                <a:noFill/>
              </a:ln>
              <a:effectLst/>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地域別企業数推移'!$AA$10:$AJ$10</c:f>
              <c:numCache>
                <c:formatCode>#,##0</c:formatCode>
                <c:ptCount val="10"/>
                <c:pt idx="0">
                  <c:v>3958</c:v>
                </c:pt>
                <c:pt idx="1">
                  <c:v>4214</c:v>
                </c:pt>
                <c:pt idx="2">
                  <c:v>4563</c:v>
                </c:pt>
                <c:pt idx="3">
                  <c:v>4787</c:v>
                </c:pt>
                <c:pt idx="4">
                  <c:v>5097</c:v>
                </c:pt>
                <c:pt idx="5">
                  <c:v>5198</c:v>
                </c:pt>
                <c:pt idx="6">
                  <c:v>5210</c:v>
                </c:pt>
                <c:pt idx="7">
                  <c:v>5138</c:v>
                </c:pt>
                <c:pt idx="8">
                  <c:v>5280</c:v>
                </c:pt>
                <c:pt idx="9">
                  <c:v>5577</c:v>
                </c:pt>
              </c:numCache>
            </c:numRef>
          </c:val>
          <c:extLst>
            <c:ext xmlns:c16="http://schemas.microsoft.com/office/drawing/2014/chart" uri="{C3380CC4-5D6E-409C-BE32-E72D297353CC}">
              <c16:uniqueId val="{0000002D-E2B3-476F-80A1-FF00246213A8}"/>
            </c:ext>
          </c:extLst>
        </c:ser>
        <c:ser>
          <c:idx val="6"/>
          <c:order val="6"/>
          <c:tx>
            <c:strRef>
              <c:f>'3.3 地域別企業数推移'!$Z$11</c:f>
              <c:strCache>
                <c:ptCount val="1"/>
                <c:pt idx="0">
                  <c:v>東欧・旧ソ連</c:v>
                </c:pt>
              </c:strCache>
            </c:strRef>
          </c:tx>
          <c:spPr>
            <a:solidFill>
              <a:schemeClr val="tx1"/>
            </a:solidFill>
            <a:ln>
              <a:solidFill>
                <a:schemeClr val="tx1"/>
              </a:solidFill>
            </a:ln>
          </c:spPr>
          <c:invertIfNegative val="0"/>
          <c:dLbls>
            <c:dLbl>
              <c:idx val="0"/>
              <c:layout>
                <c:manualLayout>
                  <c:x val="5.799870667450943E-3"/>
                  <c:y val="3.63615994190367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E2B3-476F-80A1-FF00246213A8}"/>
                </c:ext>
              </c:extLst>
            </c:dLbl>
            <c:dLbl>
              <c:idx val="1"/>
              <c:layout>
                <c:manualLayout>
                  <c:x val="7.7365098966192085E-3"/>
                  <c:y val="3.4148663439635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E2B3-476F-80A1-FF00246213A8}"/>
                </c:ext>
              </c:extLst>
            </c:dLbl>
            <c:dLbl>
              <c:idx val="2"/>
              <c:layout>
                <c:manualLayout>
                  <c:x val="9.6729968982108994E-3"/>
                  <c:y val="3.85741869320215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E2B3-476F-80A1-FF00246213A8}"/>
                </c:ext>
              </c:extLst>
            </c:dLbl>
            <c:dLbl>
              <c:idx val="3"/>
              <c:layout>
                <c:manualLayout>
                  <c:x val="1.5472867565661843E-2"/>
                  <c:y val="4.07869486782146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E2B3-476F-80A1-FF00246213A8}"/>
                </c:ext>
              </c:extLst>
            </c:dLbl>
            <c:dLbl>
              <c:idx val="4"/>
              <c:layout>
                <c:manualLayout>
                  <c:x val="1.3533031557385534E-2"/>
                  <c:y val="4.07869486782146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E2B3-476F-80A1-FF00246213A8}"/>
                </c:ext>
              </c:extLst>
            </c:dLbl>
            <c:dLbl>
              <c:idx val="5"/>
              <c:layout>
                <c:manualLayout>
                  <c:x val="1.1599741334901886E-2"/>
                  <c:y val="3.63615994190367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E2B3-476F-80A1-FF00246213A8}"/>
                </c:ext>
              </c:extLst>
            </c:dLbl>
            <c:dLbl>
              <c:idx val="6"/>
              <c:layout>
                <c:manualLayout>
                  <c:x val="9.6664511124182392E-3"/>
                  <c:y val="4.07365952809980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E2B3-476F-80A1-FF00246213A8}"/>
                </c:ext>
              </c:extLst>
            </c:dLbl>
            <c:dLbl>
              <c:idx val="7"/>
              <c:layout>
                <c:manualLayout>
                  <c:x val="5.799870667450943E-3"/>
                  <c:y val="3.8524007768013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E2B3-476F-80A1-FF00246213A8}"/>
                </c:ext>
              </c:extLst>
            </c:dLbl>
            <c:dLbl>
              <c:idx val="8"/>
              <c:layout>
                <c:manualLayout>
                  <c:x val="7.7331608899345906E-3"/>
                  <c:y val="3.85741869320215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E2B3-476F-80A1-FF00246213A8}"/>
                </c:ext>
              </c:extLst>
            </c:dLbl>
            <c:dLbl>
              <c:idx val="9"/>
              <c:layout>
                <c:manualLayout>
                  <c:x val="5.799870667450943E-3"/>
                  <c:y val="4.07365952809980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E2B3-476F-80A1-FF00246213A8}"/>
                </c:ext>
              </c:extLst>
            </c:dLbl>
            <c:spPr>
              <a:noFill/>
              <a:ln>
                <a:noFill/>
              </a:ln>
              <a:effectLst/>
            </c:spPr>
            <c:txPr>
              <a:bodyPr/>
              <a:lstStyle/>
              <a:p>
                <a:pPr>
                  <a:defRPr sz="10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地域別企業数推移'!$AA$11:$AJ$11</c:f>
              <c:numCache>
                <c:formatCode>#,##0</c:formatCode>
                <c:ptCount val="10"/>
                <c:pt idx="0">
                  <c:v>796</c:v>
                </c:pt>
                <c:pt idx="1">
                  <c:v>899</c:v>
                </c:pt>
                <c:pt idx="2">
                  <c:v>993</c:v>
                </c:pt>
                <c:pt idx="3">
                  <c:v>1127</c:v>
                </c:pt>
                <c:pt idx="4">
                  <c:v>1209</c:v>
                </c:pt>
                <c:pt idx="5">
                  <c:v>1287</c:v>
                </c:pt>
                <c:pt idx="6">
                  <c:v>1360</c:v>
                </c:pt>
                <c:pt idx="7">
                  <c:v>1414</c:v>
                </c:pt>
                <c:pt idx="8">
                  <c:v>1423</c:v>
                </c:pt>
                <c:pt idx="9">
                  <c:v>1451</c:v>
                </c:pt>
              </c:numCache>
            </c:numRef>
          </c:val>
          <c:extLst>
            <c:ext xmlns:c16="http://schemas.microsoft.com/office/drawing/2014/chart" uri="{C3380CC4-5D6E-409C-BE32-E72D297353CC}">
              <c16:uniqueId val="{00000038-E2B3-476F-80A1-FF00246213A8}"/>
            </c:ext>
          </c:extLst>
        </c:ser>
        <c:ser>
          <c:idx val="7"/>
          <c:order val="7"/>
          <c:tx>
            <c:strRef>
              <c:f>'3.3 地域別企業数推移'!$Z$12</c:f>
              <c:strCache>
                <c:ptCount val="1"/>
                <c:pt idx="0">
                  <c:v>中東</c:v>
                </c:pt>
              </c:strCache>
            </c:strRef>
          </c:tx>
          <c:spPr>
            <a:noFill/>
            <a:ln>
              <a:solidFill>
                <a:schemeClr val="tx1"/>
              </a:solidFill>
            </a:ln>
          </c:spPr>
          <c:invertIfNegative val="0"/>
          <c:dLbls>
            <c:delete val="1"/>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地域別企業数推移'!$AA$12:$AJ$12</c:f>
              <c:numCache>
                <c:formatCode>#,##0</c:formatCode>
                <c:ptCount val="10"/>
                <c:pt idx="0">
                  <c:v>443</c:v>
                </c:pt>
                <c:pt idx="1">
                  <c:v>508</c:v>
                </c:pt>
                <c:pt idx="2">
                  <c:v>557</c:v>
                </c:pt>
                <c:pt idx="3">
                  <c:v>625</c:v>
                </c:pt>
                <c:pt idx="4">
                  <c:v>629</c:v>
                </c:pt>
                <c:pt idx="5">
                  <c:v>650</c:v>
                </c:pt>
                <c:pt idx="6">
                  <c:v>635</c:v>
                </c:pt>
                <c:pt idx="7">
                  <c:v>618</c:v>
                </c:pt>
                <c:pt idx="8">
                  <c:v>678</c:v>
                </c:pt>
                <c:pt idx="9">
                  <c:v>713</c:v>
                </c:pt>
              </c:numCache>
            </c:numRef>
          </c:val>
          <c:extLst>
            <c:ext xmlns:c16="http://schemas.microsoft.com/office/drawing/2014/chart" uri="{C3380CC4-5D6E-409C-BE32-E72D297353CC}">
              <c16:uniqueId val="{00000039-E2B3-476F-80A1-FF00246213A8}"/>
            </c:ext>
          </c:extLst>
        </c:ser>
        <c:ser>
          <c:idx val="8"/>
          <c:order val="8"/>
          <c:tx>
            <c:strRef>
              <c:f>'3.3 地域別企業数推移'!$Z$13</c:f>
              <c:strCache>
                <c:ptCount val="1"/>
                <c:pt idx="0">
                  <c:v>アフリカ</c:v>
                </c:pt>
              </c:strCache>
            </c:strRef>
          </c:tx>
          <c:spPr>
            <a:solidFill>
              <a:schemeClr val="bg2">
                <a:lumMod val="50000"/>
              </a:schemeClr>
            </a:solidFill>
            <a:ln>
              <a:solidFill>
                <a:schemeClr val="tx1"/>
              </a:solidFill>
            </a:ln>
          </c:spPr>
          <c:invertIfNegative val="0"/>
          <c:dLbls>
            <c:delete val="1"/>
          </c:dLbls>
          <c:cat>
            <c:strRef>
              <c:f>'3.3 地域別企業数推移'!$AA$4:$AJ$4</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'3.3 地域別企業数推移'!$AA$13:$AJ$13</c:f>
              <c:numCache>
                <c:formatCode>#,##0</c:formatCode>
                <c:ptCount val="10"/>
                <c:pt idx="0">
                  <c:v>336</c:v>
                </c:pt>
                <c:pt idx="1">
                  <c:v>344</c:v>
                </c:pt>
                <c:pt idx="2">
                  <c:v>275</c:v>
                </c:pt>
                <c:pt idx="3">
                  <c:v>457</c:v>
                </c:pt>
                <c:pt idx="4">
                  <c:v>484</c:v>
                </c:pt>
                <c:pt idx="5">
                  <c:v>520</c:v>
                </c:pt>
                <c:pt idx="6">
                  <c:v>562</c:v>
                </c:pt>
                <c:pt idx="7">
                  <c:v>560</c:v>
                </c:pt>
                <c:pt idx="8">
                  <c:v>584</c:v>
                </c:pt>
                <c:pt idx="9">
                  <c:v>657</c:v>
                </c:pt>
              </c:numCache>
            </c:numRef>
          </c:val>
          <c:extLst>
            <c:ext xmlns:c16="http://schemas.microsoft.com/office/drawing/2014/chart" uri="{C3380CC4-5D6E-409C-BE32-E72D297353CC}">
              <c16:uniqueId val="{0000003A-E2B3-476F-80A1-FF00246213A8}"/>
            </c:ext>
          </c:extLst>
        </c:ser>
        <c:dLbls>
          <c:showLegendKey val="0"/>
          <c:showVal val="1"/>
          <c:showCatName val="0"/>
          <c:showSerName val="0"/>
          <c:showPercent val="0"/>
          <c:showBubbleSize val="0"/>
        </c:dLbls>
        <c:gapWidth val="95"/>
        <c:overlap val="100"/>
        <c:axId val="32595968"/>
        <c:axId val="32597504"/>
      </c:barChart>
      <c:catAx>
        <c:axId val="32595968"/>
        <c:scaling>
          <c:orientation val="maxMin"/>
        </c:scaling>
        <c:delete val="0"/>
        <c:axPos val="l"/>
        <c:numFmt formatCode="General" sourceLinked="0"/>
        <c:majorTickMark val="none"/>
        <c:minorTickMark val="none"/>
        <c:tickLblPos val="nextTo"/>
        <c:txPr>
          <a:bodyPr/>
          <a:lstStyle/>
          <a:p>
            <a:pPr>
              <a:defRPr sz="900"/>
            </a:pPr>
            <a:endParaRPr lang="ja-JP"/>
          </a:p>
        </c:txPr>
        <c:crossAx val="32597504"/>
        <c:crosses val="autoZero"/>
        <c:auto val="1"/>
        <c:lblAlgn val="ctr"/>
        <c:lblOffset val="100"/>
        <c:noMultiLvlLbl val="0"/>
      </c:catAx>
      <c:valAx>
        <c:axId val="32597504"/>
        <c:scaling>
          <c:orientation val="minMax"/>
        </c:scaling>
        <c:delete val="1"/>
        <c:axPos val="t"/>
        <c:numFmt formatCode="0%" sourceLinked="1"/>
        <c:majorTickMark val="none"/>
        <c:minorTickMark val="none"/>
        <c:tickLblPos val="nextTo"/>
        <c:crossAx val="32595968"/>
        <c:crosses val="autoZero"/>
        <c:crossBetween val="between"/>
      </c:valAx>
    </c:plotArea>
    <c:legend>
      <c:legendPos val="t"/>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'2.1.邦人の動向 (全般)'!$Q$64</c:f>
              <c:strCache>
                <c:ptCount val="1"/>
                <c:pt idx="0">
                  <c:v>中国</c:v>
                </c:pt>
              </c:strCache>
            </c:strRef>
          </c:tx>
          <c:spPr>
            <a:ln>
              <a:solidFill>
                <a:schemeClr val="bg1">
                  <a:lumMod val="50000"/>
                </a:schemeClr>
              </a:solidFill>
              <a:prstDash val="sysDash"/>
            </a:ln>
          </c:spPr>
          <c:marker>
            <c:symbol val="triangle"/>
            <c:size val="7"/>
          </c:marker>
          <c:cat>
            <c:strRef>
              <c:f>'2.1.邦人の動向 (全般)'!$R$63:$AA$63</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(全般)'!$R$64:$AA$64</c:f>
              <c:numCache>
                <c:formatCode>#,##0_);[Red]\(#,##0\)</c:formatCode>
                <c:ptCount val="10"/>
                <c:pt idx="0">
                  <c:v>114899</c:v>
                </c:pt>
                <c:pt idx="1">
                  <c:v>125417</c:v>
                </c:pt>
                <c:pt idx="2">
                  <c:v>127905</c:v>
                </c:pt>
                <c:pt idx="3">
                  <c:v>125928</c:v>
                </c:pt>
                <c:pt idx="4">
                  <c:v>127282</c:v>
                </c:pt>
                <c:pt idx="5">
                  <c:v>131534</c:v>
                </c:pt>
                <c:pt idx="6">
                  <c:v>140931</c:v>
                </c:pt>
                <c:pt idx="7">
                  <c:v>150399</c:v>
                </c:pt>
                <c:pt idx="8">
                  <c:v>135078</c:v>
                </c:pt>
                <c:pt idx="9">
                  <c:v>133902</c:v>
                </c:pt>
              </c:numCache>
            </c:numRef>
          </c:val>
          <c:smooth val="0"/>
          <c:extLst>
            <c:ext xmlns:c16="http://schemas.microsoft.com/office/drawing/2014/chart" uri="{C3380CC4-5D6E-409C-BE32-E72D297353CC}">
              <c16:uniqueId val="{00000000-C654-4D68-AC86-1462D6878B58}"/>
            </c:ext>
          </c:extLst>
        </c:ser>
        <c:dLbls>
          <c:showLegendKey val="0"/>
          <c:showVal val="0"/>
          <c:showCatName val="0"/>
          <c:showSerName val="0"/>
          <c:showPercent val="0"/>
          <c:showBubbleSize val="0"/>
        </c:dLbls>
        <c:marker val="1"/>
        <c:smooth val="0"/>
        <c:axId val="105052800"/>
        <c:axId val="105066880"/>
      </c:lineChart>
      <c:catAx>
        <c:axId val="105052800"/>
        <c:scaling>
          <c:orientation val="minMax"/>
        </c:scaling>
        <c:delete val="0"/>
        <c:axPos val="b"/>
        <c:numFmt formatCode="General" sourceLinked="0"/>
        <c:majorTickMark val="out"/>
        <c:minorTickMark val="none"/>
        <c:tickLblPos val="nextTo"/>
        <c:crossAx val="105066880"/>
        <c:crosses val="autoZero"/>
        <c:auto val="1"/>
        <c:lblAlgn val="ctr"/>
        <c:lblOffset val="100"/>
        <c:noMultiLvlLbl val="0"/>
      </c:catAx>
      <c:valAx>
        <c:axId val="105066880"/>
        <c:scaling>
          <c:orientation val="minMax"/>
          <c:min val="100000"/>
        </c:scaling>
        <c:delete val="0"/>
        <c:axPos val="l"/>
        <c:majorGridlines/>
        <c:numFmt formatCode="#,##0_);[Red]\(#,##0\)" sourceLinked="1"/>
        <c:majorTickMark val="out"/>
        <c:minorTickMark val="none"/>
        <c:tickLblPos val="nextTo"/>
        <c:crossAx val="105052800"/>
        <c:crosses val="autoZero"/>
        <c:crossBetween val="between"/>
        <c:majorUnit val="20000"/>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'2.1.邦人の動向 (全般)'!$Q$66</c:f>
              <c:strCache>
                <c:ptCount val="1"/>
                <c:pt idx="0">
                  <c:v>オーストラリア</c:v>
                </c:pt>
              </c:strCache>
            </c:strRef>
          </c:tx>
          <c:cat>
            <c:strRef>
              <c:f>'2.1.邦人の動向 (全般)'!$R$65:$AA$65</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(全般)'!$R$66:$AA$66</c:f>
              <c:numCache>
                <c:formatCode>#,##0_);[Red]\(#,##0\)</c:formatCode>
                <c:ptCount val="10"/>
                <c:pt idx="0">
                  <c:v>52970</c:v>
                </c:pt>
                <c:pt idx="1">
                  <c:v>59285</c:v>
                </c:pt>
                <c:pt idx="2">
                  <c:v>63526</c:v>
                </c:pt>
                <c:pt idx="3">
                  <c:v>66371</c:v>
                </c:pt>
                <c:pt idx="4">
                  <c:v>71013</c:v>
                </c:pt>
                <c:pt idx="5">
                  <c:v>70856</c:v>
                </c:pt>
                <c:pt idx="6">
                  <c:v>74679</c:v>
                </c:pt>
                <c:pt idx="7">
                  <c:v>78664</c:v>
                </c:pt>
                <c:pt idx="8">
                  <c:v>81981</c:v>
                </c:pt>
                <c:pt idx="9">
                  <c:v>85083</c:v>
                </c:pt>
              </c:numCache>
            </c:numRef>
          </c:val>
          <c:smooth val="0"/>
          <c:extLst>
            <c:ext xmlns:c16="http://schemas.microsoft.com/office/drawing/2014/chart" uri="{C3380CC4-5D6E-409C-BE32-E72D297353CC}">
              <c16:uniqueId val="{00000000-F512-42FF-B331-FFA34655A4F0}"/>
            </c:ext>
          </c:extLst>
        </c:ser>
        <c:ser>
          <c:idx val="1"/>
          <c:order val="1"/>
          <c:tx>
            <c:strRef>
              <c:f>'2.1.邦人の動向 (全般)'!$Q$67</c:f>
              <c:strCache>
                <c:ptCount val="1"/>
                <c:pt idx="0">
                  <c:v>英国</c:v>
                </c:pt>
              </c:strCache>
            </c:strRef>
          </c:tx>
          <c:cat>
            <c:strRef>
              <c:f>'2.1.邦人の動向 (全般)'!$R$65:$AA$65</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(全般)'!$R$67:$AA$67</c:f>
              <c:numCache>
                <c:formatCode>#,##0_);[Red]\(#,##0\)</c:formatCode>
                <c:ptCount val="10"/>
                <c:pt idx="0">
                  <c:v>54982</c:v>
                </c:pt>
                <c:pt idx="1">
                  <c:v>60751</c:v>
                </c:pt>
                <c:pt idx="2">
                  <c:v>63459</c:v>
                </c:pt>
                <c:pt idx="3">
                  <c:v>63017</c:v>
                </c:pt>
                <c:pt idx="4">
                  <c:v>59431</c:v>
                </c:pt>
                <c:pt idx="5">
                  <c:v>62126</c:v>
                </c:pt>
                <c:pt idx="6">
                  <c:v>63011</c:v>
                </c:pt>
                <c:pt idx="7">
                  <c:v>65070</c:v>
                </c:pt>
                <c:pt idx="8">
                  <c:v>67148</c:v>
                </c:pt>
                <c:pt idx="9">
                  <c:v>67258</c:v>
                </c:pt>
              </c:numCache>
            </c:numRef>
          </c:val>
          <c:smooth val="0"/>
          <c:extLst>
            <c:ext xmlns:c16="http://schemas.microsoft.com/office/drawing/2014/chart" uri="{C3380CC4-5D6E-409C-BE32-E72D297353CC}">
              <c16:uniqueId val="{00000001-F512-42FF-B331-FFA34655A4F0}"/>
            </c:ext>
          </c:extLst>
        </c:ser>
        <c:ser>
          <c:idx val="2"/>
          <c:order val="2"/>
          <c:tx>
            <c:strRef>
              <c:f>'2.1.邦人の動向 (全般)'!$Q$68</c:f>
              <c:strCache>
                <c:ptCount val="1"/>
                <c:pt idx="0">
                  <c:v>タイ</c:v>
                </c:pt>
              </c:strCache>
            </c:strRef>
          </c:tx>
          <c:spPr>
            <a:ln cmpd="dbl"/>
          </c:spPr>
          <c:cat>
            <c:strRef>
              <c:f>'2.1.邦人の動向 (全般)'!$R$65:$AA$65</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(全般)'!$R$68:$AA$68</c:f>
              <c:numCache>
                <c:formatCode>#,##0_);[Red]\(#,##0\)</c:formatCode>
                <c:ptCount val="10"/>
                <c:pt idx="0">
                  <c:v>36327</c:v>
                </c:pt>
                <c:pt idx="1">
                  <c:v>40249</c:v>
                </c:pt>
                <c:pt idx="2">
                  <c:v>42736</c:v>
                </c:pt>
                <c:pt idx="3">
                  <c:v>44114</c:v>
                </c:pt>
                <c:pt idx="4">
                  <c:v>45805</c:v>
                </c:pt>
                <c:pt idx="5">
                  <c:v>47251</c:v>
                </c:pt>
                <c:pt idx="6">
                  <c:v>49983</c:v>
                </c:pt>
                <c:pt idx="7">
                  <c:v>55634</c:v>
                </c:pt>
                <c:pt idx="8">
                  <c:v>59270</c:v>
                </c:pt>
                <c:pt idx="9">
                  <c:v>64285</c:v>
                </c:pt>
              </c:numCache>
            </c:numRef>
          </c:val>
          <c:smooth val="0"/>
          <c:extLst>
            <c:ext xmlns:c16="http://schemas.microsoft.com/office/drawing/2014/chart" uri="{C3380CC4-5D6E-409C-BE32-E72D297353CC}">
              <c16:uniqueId val="{00000002-F512-42FF-B331-FFA34655A4F0}"/>
            </c:ext>
          </c:extLst>
        </c:ser>
        <c:ser>
          <c:idx val="3"/>
          <c:order val="3"/>
          <c:tx>
            <c:strRef>
              <c:f>'2.1.邦人の動向 (全般)'!$Q$69</c:f>
              <c:strCache>
                <c:ptCount val="1"/>
                <c:pt idx="0">
                  <c:v>カナダ</c:v>
                </c:pt>
              </c:strCache>
            </c:strRef>
          </c:tx>
          <c:cat>
            <c:strRef>
              <c:f>'2.1.邦人の動向 (全般)'!$R$65:$AA$65</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(全般)'!$R$69:$AA$69</c:f>
              <c:numCache>
                <c:formatCode>#,##0_);[Red]\(#,##0\)</c:formatCode>
                <c:ptCount val="10"/>
                <c:pt idx="0">
                  <c:v>45914</c:v>
                </c:pt>
                <c:pt idx="1">
                  <c:v>44158</c:v>
                </c:pt>
                <c:pt idx="2">
                  <c:v>47376</c:v>
                </c:pt>
                <c:pt idx="3">
                  <c:v>50201</c:v>
                </c:pt>
                <c:pt idx="4">
                  <c:v>52890</c:v>
                </c:pt>
                <c:pt idx="5">
                  <c:v>54436</c:v>
                </c:pt>
                <c:pt idx="6">
                  <c:v>56891</c:v>
                </c:pt>
                <c:pt idx="7">
                  <c:v>61854</c:v>
                </c:pt>
                <c:pt idx="8">
                  <c:v>62349</c:v>
                </c:pt>
                <c:pt idx="9">
                  <c:v>63252</c:v>
                </c:pt>
              </c:numCache>
            </c:numRef>
          </c:val>
          <c:smooth val="0"/>
          <c:extLst>
            <c:ext xmlns:c16="http://schemas.microsoft.com/office/drawing/2014/chart" uri="{C3380CC4-5D6E-409C-BE32-E72D297353CC}">
              <c16:uniqueId val="{00000003-F512-42FF-B331-FFA34655A4F0}"/>
            </c:ext>
          </c:extLst>
        </c:ser>
        <c:ser>
          <c:idx val="4"/>
          <c:order val="4"/>
          <c:tx>
            <c:strRef>
              <c:f>'2.1.邦人の動向 (全般)'!$Q$70</c:f>
              <c:strCache>
                <c:ptCount val="1"/>
                <c:pt idx="0">
                  <c:v>ブラジル</c:v>
                </c:pt>
              </c:strCache>
            </c:strRef>
          </c:tx>
          <c:spPr>
            <a:ln>
              <a:prstDash val="sysDash"/>
            </a:ln>
          </c:spPr>
          <c:cat>
            <c:strRef>
              <c:f>'2.1.邦人の動向 (全般)'!$R$65:$AA$65</c:f>
              <c:strCache>
                <c:ptCount val="10"/>
                <c:pt idx="0">
                  <c:v>H17</c:v>
                </c:pt>
                <c:pt idx="1">
                  <c:v>H18</c:v>
                </c:pt>
                <c:pt idx="2">
                  <c:v>H19</c:v>
                </c:pt>
                <c:pt idx="3">
                  <c:v>H20</c:v>
                </c:pt>
                <c:pt idx="4">
                  <c:v>H21</c:v>
                </c:pt>
                <c:pt idx="5">
                  <c:v>H22</c:v>
                </c:pt>
                <c:pt idx="6">
                  <c:v>H23</c:v>
                </c:pt>
                <c:pt idx="7">
                  <c:v>H24</c:v>
                </c:pt>
                <c:pt idx="8">
                  <c:v>H25</c:v>
                </c:pt>
                <c:pt idx="9">
                  <c:v>H26</c:v>
                </c:pt>
              </c:strCache>
            </c:strRef>
          </c:cat>
          <c:val>
            <c:numRef>
              <c:f>'2.1.邦人の動向 (全般)'!$R$70:$AA$70</c:f>
              <c:numCache>
                <c:formatCode>#,##0_);[Red]\(#,##0\)</c:formatCode>
                <c:ptCount val="10"/>
                <c:pt idx="0">
                  <c:v>65942</c:v>
                </c:pt>
                <c:pt idx="1">
                  <c:v>64802</c:v>
                </c:pt>
                <c:pt idx="2">
                  <c:v>61527</c:v>
                </c:pt>
                <c:pt idx="3">
                  <c:v>60578</c:v>
                </c:pt>
                <c:pt idx="4">
                  <c:v>59627</c:v>
                </c:pt>
                <c:pt idx="5">
                  <c:v>58374</c:v>
                </c:pt>
                <c:pt idx="6">
                  <c:v>56767</c:v>
                </c:pt>
                <c:pt idx="7">
                  <c:v>55927</c:v>
                </c:pt>
                <c:pt idx="8">
                  <c:v>56217</c:v>
                </c:pt>
                <c:pt idx="9">
                  <c:v>54377</c:v>
                </c:pt>
              </c:numCache>
            </c:numRef>
          </c:val>
          <c:smooth val="0"/>
          <c:extLst>
            <c:ext xmlns:c16="http://schemas.microsoft.com/office/drawing/2014/chart" uri="{C3380CC4-5D6E-409C-BE32-E72D297353CC}">
              <c16:uniqueId val="{00000004-F512-42FF-B331-FFA34655A4F0}"/>
            </c:ext>
          </c:extLst>
        </c:ser>
        <c:dLbls>
          <c:showLegendKey val="0"/>
          <c:showVal val="0"/>
          <c:showCatName val="0"/>
          <c:showSerName val="0"/>
          <c:showPercent val="0"/>
          <c:showBubbleSize val="0"/>
        </c:dLbls>
        <c:marker val="1"/>
        <c:smooth val="0"/>
        <c:axId val="105098240"/>
        <c:axId val="105104128"/>
      </c:lineChart>
      <c:catAx>
        <c:axId val="105098240"/>
        <c:scaling>
          <c:orientation val="minMax"/>
        </c:scaling>
        <c:delete val="0"/>
        <c:axPos val="b"/>
        <c:numFmt formatCode="General" sourceLinked="0"/>
        <c:majorTickMark val="out"/>
        <c:minorTickMark val="none"/>
        <c:tickLblPos val="nextTo"/>
        <c:crossAx val="105104128"/>
        <c:crosses val="autoZero"/>
        <c:auto val="1"/>
        <c:lblAlgn val="ctr"/>
        <c:lblOffset val="100"/>
        <c:noMultiLvlLbl val="0"/>
      </c:catAx>
      <c:valAx>
        <c:axId val="105104128"/>
        <c:scaling>
          <c:orientation val="minMax"/>
          <c:max val="90000"/>
          <c:min val="35000"/>
        </c:scaling>
        <c:delete val="0"/>
        <c:axPos val="l"/>
        <c:majorGridlines/>
        <c:numFmt formatCode="#,##0_);[Red]\(#,##0\)" sourceLinked="1"/>
        <c:majorTickMark val="out"/>
        <c:minorTickMark val="none"/>
        <c:tickLblPos val="nextTo"/>
        <c:crossAx val="105098240"/>
        <c:crosses val="autoZero"/>
        <c:crossBetween val="between"/>
      </c:valAx>
    </c:plotArea>
    <c:legend>
      <c:legendPos val="r"/>
      <c:layout>
        <c:manualLayout>
          <c:xMode val="edge"/>
          <c:yMode val="edge"/>
          <c:x val="0.83563048600676959"/>
          <c:y val="7.1251426516479796E-2"/>
          <c:w val="0.15398664643324655"/>
          <c:h val="0.92169168010625169"/>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81914401546235227"/>
          <c:h val="0.90526792871858253"/>
        </c:manualLayout>
      </c:layout>
      <c:barChart>
        <c:barDir val="bar"/>
        <c:grouping val="stacked"/>
        <c:varyColors val="0"/>
        <c:ser>
          <c:idx val="0"/>
          <c:order val="0"/>
          <c:tx>
            <c:strRef>
              <c:f>'2.2.邦人数推移'!$D$81</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1.462188187649403E-2"/>
                  <c:y val="1.92168582757332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61-44A6-B848-47A8B2C893E1}"/>
                </c:ext>
              </c:extLst>
            </c:dLbl>
            <c:dLbl>
              <c:idx val="1"/>
              <c:layout>
                <c:manualLayout>
                  <c:x val="7.310940938247015E-3"/>
                  <c:y val="1.6654549981050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61-44A6-B848-47A8B2C893E1}"/>
                </c:ext>
              </c:extLst>
            </c:dLbl>
            <c:dLbl>
              <c:idx val="2"/>
              <c:layout>
                <c:manualLayout>
                  <c:x val="3.6554704691235076E-2"/>
                  <c:y val="1.7935855439853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61-44A6-B848-47A8B2C893E1}"/>
                </c:ext>
              </c:extLst>
            </c:dLbl>
            <c:dLbl>
              <c:idx val="3"/>
              <c:layout>
                <c:manualLayout>
                  <c:x val="3.2899234222111565E-2"/>
                  <c:y val="1.7935653691238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61-44A6-B848-47A8B2C893E1}"/>
                </c:ext>
              </c:extLst>
            </c:dLbl>
            <c:dLbl>
              <c:idx val="4"/>
              <c:layout>
                <c:manualLayout>
                  <c:x val="3.1071498987549812E-2"/>
                  <c:y val="1.6654852603974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61-44A6-B848-47A8B2C893E1}"/>
                </c:ext>
              </c:extLst>
            </c:dLbl>
            <c:dLbl>
              <c:idx val="5"/>
              <c:layout>
                <c:manualLayout>
                  <c:x val="3.2899234222111565E-2"/>
                  <c:y val="1.6654449106742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61-44A6-B848-47A8B2C893E1}"/>
                </c:ext>
              </c:extLst>
            </c:dLbl>
            <c:dLbl>
              <c:idx val="6"/>
              <c:layout>
                <c:manualLayout>
                  <c:x val="2.3760558049302799E-2"/>
                  <c:y val="1.6654449106742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61-44A6-B848-47A8B2C893E1}"/>
                </c:ext>
              </c:extLst>
            </c:dLbl>
            <c:dLbl>
              <c:idx val="7"/>
              <c:layout>
                <c:manualLayout>
                  <c:x val="1.2794146641932276E-2"/>
                  <c:y val="1.66546508553586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61-44A6-B848-47A8B2C893E1}"/>
                </c:ext>
              </c:extLst>
            </c:dLbl>
            <c:dLbl>
              <c:idx val="8"/>
              <c:layout>
                <c:manualLayout>
                  <c:x val="7.310940938247015E-3"/>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61-44A6-B848-47A8B2C893E1}"/>
                </c:ext>
              </c:extLst>
            </c:dLbl>
            <c:dLbl>
              <c:idx val="9"/>
              <c:layout>
                <c:manualLayout>
                  <c:x val="7.310940938247015E-3"/>
                  <c:y val="1.66544491067428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61-44A6-B848-47A8B2C893E1}"/>
                </c:ext>
              </c:extLst>
            </c:dLbl>
            <c:dLbl>
              <c:idx val="10"/>
              <c:layout>
                <c:manualLayout>
                  <c:x val="9.1386761728087691E-3"/>
                  <c:y val="1.7935855439853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61-44A6-B848-47A8B2C893E1}"/>
                </c:ext>
              </c:extLst>
            </c:dLbl>
            <c:dLbl>
              <c:idx val="11"/>
              <c:layout>
                <c:manualLayout>
                  <c:x val="9.1386761728087344E-3"/>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61-44A6-B848-47A8B2C893E1}"/>
                </c:ext>
              </c:extLst>
            </c:dLbl>
            <c:dLbl>
              <c:idx val="12"/>
              <c:layout>
                <c:manualLayout>
                  <c:x val="3.6554704691235075E-3"/>
                  <c:y val="1.79354519426222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61-44A6-B848-47A8B2C893E1}"/>
                </c:ext>
              </c:extLst>
            </c:dLbl>
            <c:dLbl>
              <c:idx val="13"/>
              <c:layout>
                <c:manualLayout>
                  <c:x val="0"/>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61-44A6-B848-47A8B2C893E1}"/>
                </c:ext>
              </c:extLst>
            </c:dLbl>
            <c:dLbl>
              <c:idx val="14"/>
              <c:layout>
                <c:manualLayout>
                  <c:x val="-1.4391616023522097E-7"/>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61-44A6-B848-47A8B2C893E1}"/>
                </c:ext>
              </c:extLst>
            </c:dLbl>
            <c:dLbl>
              <c:idx val="15"/>
              <c:layout>
                <c:manualLayout>
                  <c:x val="-3.6554704691235075E-3"/>
                  <c:y val="1.6654449106742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61-44A6-B848-47A8B2C893E1}"/>
                </c:ext>
              </c:extLst>
            </c:dLbl>
            <c:dLbl>
              <c:idx val="16"/>
              <c:layout>
                <c:manualLayout>
                  <c:x val="-1.462188187649403E-2"/>
                  <c:y val="1.79354519426222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61-44A6-B848-47A8B2C893E1}"/>
                </c:ext>
              </c:extLst>
            </c:dLbl>
            <c:dLbl>
              <c:idx val="17"/>
              <c:layout>
                <c:manualLayout>
                  <c:x val="-2.1932822814741043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61-44A6-B848-47A8B2C893E1}"/>
                </c:ext>
              </c:extLst>
            </c:dLbl>
            <c:dLbl>
              <c:idx val="18"/>
              <c:layout>
                <c:manualLayout>
                  <c:x val="-2.3760558049302764E-2"/>
                  <c:y val="1.7935451942622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D61-44A6-B848-47A8B2C893E1}"/>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D61-44A6-B848-47A8B2C893E1}"/>
                </c:ext>
              </c:extLst>
            </c:dLbl>
            <c:dLbl>
              <c:idx val="20"/>
              <c:layout>
                <c:manualLayout>
                  <c:x val="-2.7416028518426304E-2"/>
                  <c:y val="1.7935855439853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D61-44A6-B848-47A8B2C893E1}"/>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D61-44A6-B848-47A8B2C893E1}"/>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D61-44A6-B848-47A8B2C893E1}"/>
                </c:ext>
              </c:extLst>
            </c:dLbl>
            <c:dLbl>
              <c:idx val="23"/>
              <c:layout>
                <c:manualLayout>
                  <c:x val="-5.3004321802290824E-2"/>
                  <c:y val="1.6654449106742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61-44A6-B848-47A8B2C893E1}"/>
                </c:ext>
              </c:extLst>
            </c:dLbl>
            <c:dLbl>
              <c:idx val="24"/>
              <c:layout>
                <c:manualLayout>
                  <c:x val="-5.4832057036852642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D61-44A6-B848-47A8B2C893E1}"/>
                </c:ext>
              </c:extLst>
            </c:dLbl>
            <c:dLbl>
              <c:idx val="25"/>
              <c:layout>
                <c:manualLayout>
                  <c:x val="-5.848752750597612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D61-44A6-B848-47A8B2C893E1}"/>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'2.2.邦人数推移'!$C$82:$C$107</c:f>
              <c:strCache>
                <c:ptCount val="26"/>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strCache>
            </c:strRef>
          </c:cat>
          <c:val>
            <c:numRef>
              <c:f>'2.2.邦人数推移'!$D$82:$D$107</c:f>
              <c:numCache>
                <c:formatCode>#,##0_);[Red]\(#,##0\)</c:formatCode>
                <c:ptCount val="26"/>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853687.1</c:v>
                </c:pt>
              </c:numCache>
            </c:numRef>
          </c:val>
          <c:extLst>
            <c:ext xmlns:c16="http://schemas.microsoft.com/office/drawing/2014/chart" uri="{C3380CC4-5D6E-409C-BE32-E72D297353CC}">
              <c16:uniqueId val="{0000001A-4D61-44A6-B848-47A8B2C893E1}"/>
            </c:ext>
          </c:extLst>
        </c:ser>
        <c:ser>
          <c:idx val="1"/>
          <c:order val="1"/>
          <c:tx>
            <c:strRef>
              <c:f>'2.2.邦人数推移'!$E$81</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7352345617537E-3"/>
                  <c:y val="1.92165556528095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D61-44A6-B848-47A8B2C893E1}"/>
                </c:ext>
              </c:extLst>
            </c:dLbl>
            <c:dLbl>
              <c:idx val="1"/>
              <c:layout>
                <c:manualLayout>
                  <c:x val="0"/>
                  <c:y val="1.6654449106742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D61-44A6-B848-47A8B2C893E1}"/>
                </c:ext>
              </c:extLst>
            </c:dLbl>
            <c:dLbl>
              <c:idx val="2"/>
              <c:layout>
                <c:manualLayout>
                  <c:x val="-3.6554704691235075E-3"/>
                  <c:y val="1.66546508553586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D61-44A6-B848-47A8B2C893E1}"/>
                </c:ext>
              </c:extLst>
            </c:dLbl>
            <c:dLbl>
              <c:idx val="3"/>
              <c:layout>
                <c:manualLayout>
                  <c:x val="-1.462188187649403E-2"/>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D61-44A6-B848-47A8B2C893E1}"/>
                </c:ext>
              </c:extLst>
            </c:dLbl>
            <c:dLbl>
              <c:idx val="4"/>
              <c:layout>
                <c:manualLayout>
                  <c:x val="-1.8277352345617538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D61-44A6-B848-47A8B2C893E1}"/>
                </c:ext>
              </c:extLst>
            </c:dLbl>
            <c:dLbl>
              <c:idx val="5"/>
              <c:layout>
                <c:manualLayout>
                  <c:x val="-1.6449617111055782E-2"/>
                  <c:y val="1.79354519426222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D61-44A6-B848-47A8B2C893E1}"/>
                </c:ext>
              </c:extLst>
            </c:dLbl>
            <c:dLbl>
              <c:idx val="6"/>
              <c:layout>
                <c:manualLayout>
                  <c:x val="3.6554704691235075E-3"/>
                  <c:y val="1.7935653691238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D61-44A6-B848-47A8B2C893E1}"/>
                </c:ext>
              </c:extLst>
            </c:dLbl>
            <c:dLbl>
              <c:idx val="7"/>
              <c:layout>
                <c:manualLayout>
                  <c:x val="-1.6449617111055782E-2"/>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D61-44A6-B848-47A8B2C893E1}"/>
                </c:ext>
              </c:extLst>
            </c:dLbl>
            <c:dLbl>
              <c:idx val="8"/>
              <c:layout>
                <c:manualLayout>
                  <c:x val="-2.5588293283864551E-2"/>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D61-44A6-B848-47A8B2C893E1}"/>
                </c:ext>
              </c:extLst>
            </c:dLbl>
            <c:dLbl>
              <c:idx val="9"/>
              <c:layout>
                <c:manualLayout>
                  <c:x val="-3.6554704691235075E-3"/>
                  <c:y val="1.6654549981050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D61-44A6-B848-47A8B2C893E1}"/>
                </c:ext>
              </c:extLst>
            </c:dLbl>
            <c:dLbl>
              <c:idx val="10"/>
              <c:layout>
                <c:manualLayout>
                  <c:x val="9.1386761728087691E-3"/>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D61-44A6-B848-47A8B2C893E1}"/>
                </c:ext>
              </c:extLst>
            </c:dLbl>
            <c:dLbl>
              <c:idx val="11"/>
              <c:layout>
                <c:manualLayout>
                  <c:x val="1.8277352345617537E-3"/>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D61-44A6-B848-47A8B2C893E1}"/>
                </c:ext>
              </c:extLst>
            </c:dLbl>
            <c:dLbl>
              <c:idx val="12"/>
              <c:layout>
                <c:manualLayout>
                  <c:x val="-7.310940938247015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D61-44A6-B848-47A8B2C893E1}"/>
                </c:ext>
              </c:extLst>
            </c:dLbl>
            <c:dLbl>
              <c:idx val="13"/>
              <c:layout>
                <c:manualLayout>
                  <c:x val="-3.6554704691235075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D61-44A6-B848-47A8B2C893E1}"/>
                </c:ext>
              </c:extLst>
            </c:dLbl>
            <c:dLbl>
              <c:idx val="14"/>
              <c:layout>
                <c:manualLayout>
                  <c:x val="-1.8277352345617538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D61-44A6-B848-47A8B2C893E1}"/>
                </c:ext>
              </c:extLst>
            </c:dLbl>
            <c:dLbl>
              <c:idx val="15"/>
              <c:layout>
                <c:manualLayout>
                  <c:x val="-5.4832057036852608E-3"/>
                  <c:y val="1.6654549981050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D61-44A6-B848-47A8B2C893E1}"/>
                </c:ext>
              </c:extLst>
            </c:dLbl>
            <c:dLbl>
              <c:idx val="16"/>
              <c:layout>
                <c:manualLayout>
                  <c:x val="5.4832057036852608E-3"/>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D61-44A6-B848-47A8B2C893E1}"/>
                </c:ext>
              </c:extLst>
            </c:dLbl>
            <c:dLbl>
              <c:idx val="17"/>
              <c:layout>
                <c:manualLayout>
                  <c:x val="0"/>
                  <c:y val="1.7935653691238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D61-44A6-B848-47A8B2C893E1}"/>
                </c:ext>
              </c:extLst>
            </c:dLbl>
            <c:dLbl>
              <c:idx val="18"/>
              <c:layout>
                <c:manualLayout>
                  <c:x val="0"/>
                  <c:y val="1.793555281693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D61-44A6-B848-47A8B2C893E1}"/>
                </c:ext>
              </c:extLst>
            </c:dLbl>
            <c:dLbl>
              <c:idx val="19"/>
              <c:layout>
                <c:manualLayout>
                  <c:x val="0"/>
                  <c:y val="1.7935552816930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D61-44A6-B848-47A8B2C893E1}"/>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D61-44A6-B848-47A8B2C893E1}"/>
                </c:ext>
              </c:extLst>
            </c:dLbl>
            <c:dLbl>
              <c:idx val="21"/>
              <c:layout>
                <c:manualLayout>
                  <c:x val="-1.2794146641932276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4D61-44A6-B848-47A8B2C893E1}"/>
                </c:ext>
              </c:extLst>
            </c:dLbl>
            <c:dLbl>
              <c:idx val="22"/>
              <c:layout>
                <c:manualLayout>
                  <c:x val="7.310940938247015E-3"/>
                  <c:y val="1.6654549981050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4D61-44A6-B848-47A8B2C893E1}"/>
                </c:ext>
              </c:extLst>
            </c:dLbl>
            <c:dLbl>
              <c:idx val="23"/>
              <c:layout>
                <c:manualLayout>
                  <c:x val="1.0966411407370522E-2"/>
                  <c:y val="1.92169591500411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4D61-44A6-B848-47A8B2C893E1}"/>
                </c:ext>
              </c:extLst>
            </c:dLbl>
            <c:dLbl>
              <c:idx val="24"/>
              <c:layout>
                <c:manualLayout>
                  <c:x val="1.0966411407370522E-2"/>
                  <c:y val="1.7935653691238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4D61-44A6-B848-47A8B2C893E1}"/>
                </c:ext>
              </c:extLst>
            </c:dLbl>
            <c:dLbl>
              <c:idx val="25"/>
              <c:layout>
                <c:manualLayout>
                  <c:x val="-1.8277352345617537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4D61-44A6-B848-47A8B2C893E1}"/>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'2.2.邦人数推移'!$C$82:$C$107</c:f>
              <c:strCache>
                <c:ptCount val="26"/>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strCache>
            </c:strRef>
          </c:cat>
          <c:val>
            <c:numRef>
              <c:f>'2.2.邦人数推移'!$E$82:$E$107</c:f>
              <c:numCache>
                <c:formatCode>#,##0_);[Red]\(#,##0\)</c:formatCode>
                <c:ptCount val="26"/>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numCache>
            </c:numRef>
          </c:val>
          <c:extLst>
            <c:ext xmlns:c16="http://schemas.microsoft.com/office/drawing/2014/chart" uri="{C3380CC4-5D6E-409C-BE32-E72D297353CC}">
              <c16:uniqueId val="{00000035-4D61-44A6-B848-47A8B2C893E1}"/>
            </c:ext>
          </c:extLst>
        </c:ser>
        <c:ser>
          <c:idx val="2"/>
          <c:order val="2"/>
          <c:tx>
            <c:strRef>
              <c:f>'2.2.邦人数推移'!$F$81</c:f>
              <c:strCache>
                <c:ptCount val="1"/>
                <c:pt idx="0">
                  <c:v>合計</c:v>
                </c:pt>
              </c:strCache>
            </c:strRef>
          </c:tx>
          <c:spPr>
            <a:noFill/>
          </c:spPr>
          <c:invertIfNegative val="0"/>
          <c:dLbls>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'2.2.邦人数推移'!$F$82:$F$107</c:f>
              <c:numCache>
                <c:formatCode>#,##0_);[Red]\(#,##0\)</c:formatCode>
                <c:ptCount val="26"/>
                <c:pt idx="0">
                  <c:v>586972</c:v>
                </c:pt>
                <c:pt idx="1">
                  <c:v>620174</c:v>
                </c:pt>
                <c:pt idx="2">
                  <c:v>663074</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1290175.1000000001</c:v>
                </c:pt>
              </c:numCache>
            </c:numRef>
          </c:val>
          <c:extLst>
            <c:ext xmlns:c16="http://schemas.microsoft.com/office/drawing/2014/chart" uri="{C3380CC4-5D6E-409C-BE32-E72D297353CC}">
              <c16:uniqueId val="{00000036-4D61-44A6-B848-47A8B2C893E1}"/>
            </c:ext>
          </c:extLst>
        </c:ser>
        <c:dLbls>
          <c:showLegendKey val="0"/>
          <c:showVal val="1"/>
          <c:showCatName val="0"/>
          <c:showSerName val="0"/>
          <c:showPercent val="0"/>
          <c:showBubbleSize val="0"/>
        </c:dLbls>
        <c:gapWidth val="75"/>
        <c:overlap val="100"/>
        <c:axId val="95334400"/>
        <c:axId val="95335936"/>
      </c:barChart>
      <c:catAx>
        <c:axId val="95334400"/>
        <c:scaling>
          <c:orientation val="maxMin"/>
        </c:scaling>
        <c:delete val="0"/>
        <c:axPos val="l"/>
        <c:numFmt formatCode="General" sourceLinked="0"/>
        <c:majorTickMark val="none"/>
        <c:minorTickMark val="none"/>
        <c:tickLblPos val="nextTo"/>
        <c:crossAx val="95335936"/>
        <c:crosses val="autoZero"/>
        <c:auto val="1"/>
        <c:lblAlgn val="ctr"/>
        <c:lblOffset val="100"/>
        <c:noMultiLvlLbl val="0"/>
      </c:catAx>
      <c:valAx>
        <c:axId val="95335936"/>
        <c:scaling>
          <c:orientation val="minMax"/>
          <c:max val="1400000"/>
        </c:scaling>
        <c:delete val="0"/>
        <c:axPos val="b"/>
        <c:majorGridlines/>
        <c:numFmt formatCode="#,##0_);[Red]\(#,##0\)" sourceLinked="1"/>
        <c:majorTickMark val="none"/>
        <c:minorTickMark val="none"/>
        <c:tickLblPos val="nextTo"/>
        <c:spPr>
          <a:ln w="9525">
            <a:noFill/>
          </a:ln>
        </c:spPr>
        <c:crossAx val="95334400"/>
        <c:crosses val="max"/>
        <c:crossBetween val="between"/>
      </c:valAx>
    </c:plotArea>
    <c:legend>
      <c:legendPos val="b"/>
      <c:layout>
        <c:manualLayout>
          <c:xMode val="edge"/>
          <c:yMode val="edge"/>
          <c:x val="0.11783625199700785"/>
          <c:y val="1.6696680352284641E-2"/>
          <c:w val="0.4479096826423733"/>
          <c:h val="3.0893311085668968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5661861056806259E-2"/>
          <c:w val="0.87366810706486087"/>
          <c:h val="0.87300038443968431"/>
        </c:manualLayout>
      </c:layout>
      <c:barChart>
        <c:barDir val="bar"/>
        <c:grouping val="percentStacked"/>
        <c:varyColors val="0"/>
        <c:ser>
          <c:idx val="0"/>
          <c:order val="0"/>
          <c:tx>
            <c:strRef>
              <c:f>'2.3.1 地域別邦人数推移'!$B$39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1.1467288891439395E-2"/>
                  <c:y val="3.5450946321548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88-4FCA-8F25-2442752B86F5}"/>
                </c:ext>
              </c:extLst>
            </c:dLbl>
            <c:dLbl>
              <c:idx val="1"/>
              <c:layout>
                <c:manualLayout>
                  <c:x val="-1.3256095281682315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88-4FCA-8F25-2442752B86F5}"/>
                </c:ext>
              </c:extLst>
            </c:dLbl>
            <c:dLbl>
              <c:idx val="2"/>
              <c:layout>
                <c:manualLayout>
                  <c:x val="-1.9884063659567488E-2"/>
                  <c:y val="3.5871926088384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88-4FCA-8F25-2442752B86F5}"/>
                </c:ext>
              </c:extLst>
            </c:dLbl>
            <c:dLbl>
              <c:idx val="3"/>
              <c:layout>
                <c:manualLayout>
                  <c:x val="-1.3255936755770364E-2"/>
                  <c:y val="3.5450769736075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88-4FCA-8F25-2442752B86F5}"/>
                </c:ext>
              </c:extLst>
            </c:dLbl>
            <c:dLbl>
              <c:idx val="4"/>
              <c:layout>
                <c:manualLayout>
                  <c:x val="-1.3255936755770383E-2"/>
                  <c:y val="3.8114561591247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88-4FCA-8F25-2442752B86F5}"/>
                </c:ext>
              </c:extLst>
            </c:dLbl>
            <c:dLbl>
              <c:idx val="5"/>
              <c:layout>
                <c:manualLayout>
                  <c:x val="-1.1046719647083274E-2"/>
                  <c:y val="3.85358945290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88-4FCA-8F25-2442752B86F5}"/>
                </c:ext>
              </c:extLst>
            </c:dLbl>
            <c:dLbl>
              <c:idx val="6"/>
              <c:layout>
                <c:manualLayout>
                  <c:x val="-8.8373440124842328E-3"/>
                  <c:y val="3.8114738176719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88-4FCA-8F25-2442752B86F5}"/>
                </c:ext>
              </c:extLst>
            </c:dLbl>
            <c:dLbl>
              <c:idx val="7"/>
              <c:layout>
                <c:manualLayout>
                  <c:x val="-8.8373440124842328E-3"/>
                  <c:y val="3.9514884389491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88-4FCA-8F25-2442752B86F5}"/>
                </c:ext>
              </c:extLst>
            </c:dLbl>
            <c:dLbl>
              <c:idx val="8"/>
              <c:layout>
                <c:manualLayout>
                  <c:x val="-6.6279683778851916E-3"/>
                  <c:y val="3.7272602057573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88-4FCA-8F25-2442752B86F5}"/>
                </c:ext>
              </c:extLst>
            </c:dLbl>
            <c:dLbl>
              <c:idx val="9"/>
              <c:layout>
                <c:manualLayout>
                  <c:x val="-6.8240649309453203E-3"/>
                  <c:y val="3.8114914762192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88-4FCA-8F25-2442752B86F5}"/>
                </c:ext>
              </c:extLst>
            </c:dLbl>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地域別邦人数推移'!$C$39:$L$39</c:f>
              <c:numCache>
                <c:formatCode>#,##0</c:formatCode>
                <c:ptCount val="10"/>
                <c:pt idx="0">
                  <c:v>260747</c:v>
                </c:pt>
                <c:pt idx="1">
                  <c:v>277735</c:v>
                </c:pt>
                <c:pt idx="2">
                  <c:v>287157</c:v>
                </c:pt>
                <c:pt idx="3">
                  <c:v>292632</c:v>
                </c:pt>
                <c:pt idx="4">
                  <c:v>302469</c:v>
                </c:pt>
                <c:pt idx="5">
                  <c:v>312767</c:v>
                </c:pt>
                <c:pt idx="6">
                  <c:v>331796</c:v>
                </c:pt>
                <c:pt idx="7">
                  <c:v>362022</c:v>
                </c:pt>
                <c:pt idx="8">
                  <c:v>362878</c:v>
                </c:pt>
                <c:pt idx="9">
                  <c:v>379498</c:v>
                </c:pt>
              </c:numCache>
            </c:numRef>
          </c:val>
          <c:extLst>
            <c:ext xmlns:c16="http://schemas.microsoft.com/office/drawing/2014/chart" uri="{C3380CC4-5D6E-409C-BE32-E72D297353CC}">
              <c16:uniqueId val="{0000000A-6888-4FCA-8F25-2442752B86F5}"/>
            </c:ext>
          </c:extLst>
        </c:ser>
        <c:ser>
          <c:idx val="1"/>
          <c:order val="1"/>
          <c:tx>
            <c:strRef>
              <c:f>'2.3.1 地域別邦人数推移'!$B$40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7.2319521023464961E-4"/>
                  <c:y val="4.4853063228194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88-4FCA-8F25-2442752B86F5}"/>
                </c:ext>
              </c:extLst>
            </c:dLbl>
            <c:dLbl>
              <c:idx val="1"/>
              <c:layout>
                <c:manualLayout>
                  <c:x val="-2.0132790815388757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888-4FCA-8F25-2442752B86F5}"/>
                </c:ext>
              </c:extLst>
            </c:dLbl>
            <c:dLbl>
              <c:idx val="2"/>
              <c:layout>
                <c:manualLayout>
                  <c:x val="0"/>
                  <c:y val="4.4852710057249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888-4FCA-8F25-2442752B86F5}"/>
                </c:ext>
              </c:extLst>
            </c:dLbl>
            <c:dLbl>
              <c:idx val="3"/>
              <c:layout>
                <c:manualLayout>
                  <c:x val="0"/>
                  <c:y val="4.4852710057249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888-4FCA-8F25-2442752B86F5}"/>
                </c:ext>
              </c:extLst>
            </c:dLbl>
            <c:dLbl>
              <c:idx val="4"/>
              <c:layout>
                <c:manualLayout>
                  <c:x val="-2.0132790815389125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88-4FCA-8F25-2442752B86F5}"/>
                </c:ext>
              </c:extLst>
            </c:dLbl>
            <c:dLbl>
              <c:idx val="5"/>
              <c:layout>
                <c:manualLayout>
                  <c:x val="0"/>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888-4FCA-8F25-2442752B86F5}"/>
                </c:ext>
              </c:extLst>
            </c:dLbl>
            <c:dLbl>
              <c:idx val="6"/>
              <c:layout>
                <c:manualLayout>
                  <c:x val="-2.0132790815389125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888-4FCA-8F25-2442752B86F5}"/>
                </c:ext>
              </c:extLst>
            </c:dLbl>
            <c:dLbl>
              <c:idx val="7"/>
              <c:layout>
                <c:manualLayout>
                  <c:x val="0"/>
                  <c:y val="4.0367439051524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888-4FCA-8F25-2442752B86F5}"/>
                </c:ext>
              </c:extLst>
            </c:dLbl>
            <c:dLbl>
              <c:idx val="8"/>
              <c:layout>
                <c:manualLayout>
                  <c:x val="2.0132790815389125E-3"/>
                  <c:y val="3.58821680457992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888-4FCA-8F25-2442752B86F5}"/>
                </c:ext>
              </c:extLst>
            </c:dLbl>
            <c:dLbl>
              <c:idx val="9"/>
              <c:layout>
                <c:manualLayout>
                  <c:x val="0"/>
                  <c:y val="3.8124803548661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888-4FCA-8F25-2442752B86F5}"/>
                </c:ext>
              </c:extLst>
            </c:dLbl>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地域別邦人数推移'!$C$40:$L$40</c:f>
              <c:numCache>
                <c:formatCode>#,##0</c:formatCode>
                <c:ptCount val="10"/>
                <c:pt idx="0">
                  <c:v>72871</c:v>
                </c:pt>
                <c:pt idx="1">
                  <c:v>78099</c:v>
                </c:pt>
                <c:pt idx="2">
                  <c:v>82491</c:v>
                </c:pt>
                <c:pt idx="3">
                  <c:v>86553</c:v>
                </c:pt>
                <c:pt idx="4">
                  <c:v>91189</c:v>
                </c:pt>
                <c:pt idx="5">
                  <c:v>91186</c:v>
                </c:pt>
                <c:pt idx="6">
                  <c:v>95198</c:v>
                </c:pt>
                <c:pt idx="7">
                  <c:v>100320</c:v>
                </c:pt>
                <c:pt idx="8">
                  <c:v>105067</c:v>
                </c:pt>
                <c:pt idx="9">
                  <c:v>108903</c:v>
                </c:pt>
              </c:numCache>
            </c:numRef>
          </c:val>
          <c:extLst>
            <c:ext xmlns:c16="http://schemas.microsoft.com/office/drawing/2014/chart" uri="{C3380CC4-5D6E-409C-BE32-E72D297353CC}">
              <c16:uniqueId val="{00000015-6888-4FCA-8F25-2442752B86F5}"/>
            </c:ext>
          </c:extLst>
        </c:ser>
        <c:ser>
          <c:idx val="2"/>
          <c:order val="2"/>
          <c:tx>
            <c:strRef>
              <c:f>'2.3.1 地域別邦人数推移'!$B$41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2.0132790815388388E-3"/>
                  <c:y val="4.2610074554386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888-4FCA-8F25-2442752B86F5}"/>
                </c:ext>
              </c:extLst>
            </c:dLbl>
            <c:dLbl>
              <c:idx val="1"/>
              <c:layout>
                <c:manualLayout>
                  <c:x val="2.0132790815389125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888-4FCA-8F25-2442752B86F5}"/>
                </c:ext>
              </c:extLst>
            </c:dLbl>
            <c:dLbl>
              <c:idx val="2"/>
              <c:layout>
                <c:manualLayout>
                  <c:x val="-7.3819380221980551E-17"/>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888-4FCA-8F25-2442752B86F5}"/>
                </c:ext>
              </c:extLst>
            </c:dLbl>
            <c:dLbl>
              <c:idx val="3"/>
              <c:layout>
                <c:manualLayout>
                  <c:x val="0"/>
                  <c:y val="4.0367439051524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888-4FCA-8F25-2442752B86F5}"/>
                </c:ext>
              </c:extLst>
            </c:dLbl>
            <c:dLbl>
              <c:idx val="4"/>
              <c:layout>
                <c:manualLayout>
                  <c:x val="-4.0265581630778988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888-4FCA-8F25-2442752B86F5}"/>
                </c:ext>
              </c:extLst>
            </c:dLbl>
            <c:dLbl>
              <c:idx val="5"/>
              <c:layout>
                <c:manualLayout>
                  <c:x val="-4.0265581630778251E-3"/>
                  <c:y val="4.4852710057249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888-4FCA-8F25-2442752B86F5}"/>
                </c:ext>
              </c:extLst>
            </c:dLbl>
            <c:dLbl>
              <c:idx val="6"/>
              <c:layout>
                <c:manualLayout>
                  <c:x val="-4.0265581630778988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888-4FCA-8F25-2442752B86F5}"/>
                </c:ext>
              </c:extLst>
            </c:dLbl>
            <c:dLbl>
              <c:idx val="7"/>
              <c:layout>
                <c:manualLayout>
                  <c:x val="-4.0265581630778251E-3"/>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888-4FCA-8F25-2442752B86F5}"/>
                </c:ext>
              </c:extLst>
            </c:dLbl>
            <c:dLbl>
              <c:idx val="8"/>
              <c:layout>
                <c:manualLayout>
                  <c:x val="-7.3819380221980551E-17"/>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888-4FCA-8F25-2442752B86F5}"/>
                </c:ext>
              </c:extLst>
            </c:dLbl>
            <c:dLbl>
              <c:idx val="9"/>
              <c:layout>
                <c:manualLayout>
                  <c:x val="7.3819380221980551E-17"/>
                  <c:y val="4.2610074554386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888-4FCA-8F25-2442752B86F5}"/>
                </c:ext>
              </c:extLst>
            </c:dLbl>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地域別邦人数推移'!$C$41:$L$41</c:f>
              <c:numCache>
                <c:formatCode>#,##0</c:formatCode>
                <c:ptCount val="10"/>
                <c:pt idx="0">
                  <c:v>397585</c:v>
                </c:pt>
                <c:pt idx="1">
                  <c:v>414552</c:v>
                </c:pt>
                <c:pt idx="2">
                  <c:v>422116</c:v>
                </c:pt>
                <c:pt idx="3">
                  <c:v>436532</c:v>
                </c:pt>
                <c:pt idx="4">
                  <c:v>437308</c:v>
                </c:pt>
                <c:pt idx="5">
                  <c:v>442900</c:v>
                </c:pt>
                <c:pt idx="6">
                  <c:v>454835</c:v>
                </c:pt>
                <c:pt idx="7">
                  <c:v>472835</c:v>
                </c:pt>
                <c:pt idx="8">
                  <c:v>474996</c:v>
                </c:pt>
                <c:pt idx="9">
                  <c:v>477507</c:v>
                </c:pt>
              </c:numCache>
            </c:numRef>
          </c:val>
          <c:extLst>
            <c:ext xmlns:c16="http://schemas.microsoft.com/office/drawing/2014/chart" uri="{C3380CC4-5D6E-409C-BE32-E72D297353CC}">
              <c16:uniqueId val="{00000020-6888-4FCA-8F25-2442752B86F5}"/>
            </c:ext>
          </c:extLst>
        </c:ser>
        <c:ser>
          <c:idx val="3"/>
          <c:order val="3"/>
          <c:tx>
            <c:strRef>
              <c:f>'2.3.1 地域別邦人数推移'!$B$42</c:f>
              <c:strCache>
                <c:ptCount val="1"/>
                <c:pt idx="0">
                  <c:v>中米</c:v>
                </c:pt>
              </c:strCache>
            </c:strRef>
          </c:tx>
          <c:spPr>
            <a:pattFill prst="trellis">
              <a:fgClr>
                <a:schemeClr val="tx1"/>
              </a:fgClr>
              <a:bgClr>
                <a:schemeClr val="bg1"/>
              </a:bgClr>
            </a:pattFill>
            <a:ln>
              <a:solidFill>
                <a:schemeClr val="tx1"/>
              </a:solidFill>
            </a:ln>
          </c:spPr>
          <c:invertIfNegative val="0"/>
          <c:dLbls>
            <c:delete val="1"/>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地域別邦人数推移'!$C$42:$L$42</c:f>
              <c:numCache>
                <c:formatCode>#,##0</c:formatCode>
                <c:ptCount val="10"/>
                <c:pt idx="0">
                  <c:v>8700</c:v>
                </c:pt>
                <c:pt idx="1">
                  <c:v>8780</c:v>
                </c:pt>
                <c:pt idx="2">
                  <c:v>9021</c:v>
                </c:pt>
                <c:pt idx="3">
                  <c:v>9292</c:v>
                </c:pt>
                <c:pt idx="4">
                  <c:v>9546</c:v>
                </c:pt>
                <c:pt idx="5">
                  <c:v>9784</c:v>
                </c:pt>
                <c:pt idx="6">
                  <c:v>10167</c:v>
                </c:pt>
                <c:pt idx="7">
                  <c:v>11112</c:v>
                </c:pt>
                <c:pt idx="8">
                  <c:v>11352</c:v>
                </c:pt>
                <c:pt idx="9">
                  <c:v>12125</c:v>
                </c:pt>
              </c:numCache>
            </c:numRef>
          </c:val>
          <c:extLst>
            <c:ext xmlns:c16="http://schemas.microsoft.com/office/drawing/2014/chart" uri="{C3380CC4-5D6E-409C-BE32-E72D297353CC}">
              <c16:uniqueId val="{00000021-6888-4FCA-8F25-2442752B86F5}"/>
            </c:ext>
          </c:extLst>
        </c:ser>
        <c:ser>
          <c:idx val="4"/>
          <c:order val="4"/>
          <c:tx>
            <c:strRef>
              <c:f>'2.3.1 地域別邦人数推移'!$B$43</c:f>
              <c:strCache>
                <c:ptCount val="1"/>
                <c:pt idx="0">
                  <c:v>南米</c:v>
                </c:pt>
              </c:strCache>
            </c:strRef>
          </c:tx>
          <c:spPr>
            <a:pattFill prst="dashUpDiag">
              <a:fgClr>
                <a:schemeClr val="tx1"/>
              </a:fgClr>
              <a:bgClr>
                <a:srgbClr val="FFFF00"/>
              </a:bgClr>
            </a:pattFill>
            <a:ln>
              <a:solidFill>
                <a:schemeClr val="tx1"/>
              </a:solidFill>
            </a:ln>
          </c:spPr>
          <c:invertIfNegative val="0"/>
          <c:dLbls>
            <c:dLbl>
              <c:idx val="0"/>
              <c:layout>
                <c:manualLayout>
                  <c:x val="2.0217328319860422E-3"/>
                  <c:y val="3.68665266626392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888-4FCA-8F25-2442752B86F5}"/>
                </c:ext>
              </c:extLst>
            </c:dLbl>
            <c:dLbl>
              <c:idx val="1"/>
              <c:layout>
                <c:manualLayout>
                  <c:x val="0"/>
                  <c:y val="3.7061405832264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888-4FCA-8F25-2442752B86F5}"/>
                </c:ext>
              </c:extLst>
            </c:dLbl>
            <c:dLbl>
              <c:idx val="2"/>
              <c:layout>
                <c:manualLayout>
                  <c:x val="0"/>
                  <c:y val="3.969288254593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888-4FCA-8F25-2442752B86F5}"/>
                </c:ext>
              </c:extLst>
            </c:dLbl>
            <c:dLbl>
              <c:idx val="3"/>
              <c:layout>
                <c:manualLayout>
                  <c:x val="0"/>
                  <c:y val="3.725564985219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888-4FCA-8F25-2442752B86F5}"/>
                </c:ext>
              </c:extLst>
            </c:dLbl>
            <c:dLbl>
              <c:idx val="4"/>
              <c:layout>
                <c:manualLayout>
                  <c:x val="0"/>
                  <c:y val="3.72554732667252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888-4FCA-8F25-2442752B86F5}"/>
                </c:ext>
              </c:extLst>
            </c:dLbl>
            <c:dLbl>
              <c:idx val="5"/>
              <c:layout>
                <c:manualLayout>
                  <c:x val="0"/>
                  <c:y val="3.48182339817577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888-4FCA-8F25-2442752B86F5}"/>
                </c:ext>
              </c:extLst>
            </c:dLbl>
            <c:dLbl>
              <c:idx val="6"/>
              <c:layout>
                <c:manualLayout>
                  <c:x val="0"/>
                  <c:y val="3.4818233981757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888-4FCA-8F25-2442752B86F5}"/>
                </c:ext>
              </c:extLst>
            </c:dLbl>
            <c:dLbl>
              <c:idx val="7"/>
              <c:layout>
                <c:manualLayout>
                  <c:x val="0"/>
                  <c:y val="3.4818233981757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888-4FCA-8F25-2442752B86F5}"/>
                </c:ext>
              </c:extLst>
            </c:dLbl>
            <c:dLbl>
              <c:idx val="8"/>
              <c:layout>
                <c:manualLayout>
                  <c:x val="0"/>
                  <c:y val="3.6866365392449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888-4FCA-8F25-2442752B86F5}"/>
                </c:ext>
              </c:extLst>
            </c:dLbl>
            <c:dLbl>
              <c:idx val="9"/>
              <c:layout>
                <c:manualLayout>
                  <c:x val="-2.0217328319860422E-3"/>
                  <c:y val="3.8914496803141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888-4FCA-8F25-2442752B86F5}"/>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地域別邦人数推移'!$C$43:$L$43</c:f>
              <c:numCache>
                <c:formatCode>#,##0</c:formatCode>
                <c:ptCount val="10"/>
                <c:pt idx="0">
                  <c:v>89701</c:v>
                </c:pt>
                <c:pt idx="1">
                  <c:v>88662</c:v>
                </c:pt>
                <c:pt idx="2">
                  <c:v>85974</c:v>
                </c:pt>
                <c:pt idx="3">
                  <c:v>85750</c:v>
                </c:pt>
                <c:pt idx="4">
                  <c:v>85009</c:v>
                </c:pt>
                <c:pt idx="5">
                  <c:v>83831</c:v>
                </c:pt>
                <c:pt idx="6">
                  <c:v>82029</c:v>
                </c:pt>
                <c:pt idx="7">
                  <c:v>81754</c:v>
                </c:pt>
                <c:pt idx="8">
                  <c:v>82756</c:v>
                </c:pt>
                <c:pt idx="9">
                  <c:v>80213</c:v>
                </c:pt>
              </c:numCache>
            </c:numRef>
          </c:val>
          <c:extLst>
            <c:ext xmlns:c16="http://schemas.microsoft.com/office/drawing/2014/chart" uri="{C3380CC4-5D6E-409C-BE32-E72D297353CC}">
              <c16:uniqueId val="{0000002C-6888-4FCA-8F25-2442752B86F5}"/>
            </c:ext>
          </c:extLst>
        </c:ser>
        <c:ser>
          <c:idx val="5"/>
          <c:order val="5"/>
          <c:tx>
            <c:strRef>
              <c:f>'2.3.1 地域別邦人数推移'!$B$44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4.0265581630778251E-3"/>
                  <c:y val="3.8125156719606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888-4FCA-8F25-2442752B86F5}"/>
                </c:ext>
              </c:extLst>
            </c:dLbl>
            <c:dLbl>
              <c:idx val="1"/>
              <c:layout>
                <c:manualLayout>
                  <c:x val="1.0066395407694563E-2"/>
                  <c:y val="4.0367615636996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888-4FCA-8F25-2442752B86F5}"/>
                </c:ext>
              </c:extLst>
            </c:dLbl>
            <c:dLbl>
              <c:idx val="2"/>
              <c:layout>
                <c:manualLayout>
                  <c:x val="1.0066395407694563E-2"/>
                  <c:y val="4.2610251139859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888-4FCA-8F25-2442752B86F5}"/>
                </c:ext>
              </c:extLst>
            </c:dLbl>
            <c:dLbl>
              <c:idx val="3"/>
              <c:layout>
                <c:manualLayout>
                  <c:x val="6.0398372446167376E-3"/>
                  <c:y val="3.8124980134134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888-4FCA-8F25-2442752B86F5}"/>
                </c:ext>
              </c:extLst>
            </c:dLbl>
            <c:dLbl>
              <c:idx val="4"/>
              <c:layout>
                <c:manualLayout>
                  <c:x val="6.0398372446167376E-3"/>
                  <c:y val="4.2610251139859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888-4FCA-8F25-2442752B86F5}"/>
                </c:ext>
              </c:extLst>
            </c:dLbl>
            <c:dLbl>
              <c:idx val="5"/>
              <c:layout>
                <c:manualLayout>
                  <c:x val="6.0398372446167376E-3"/>
                  <c:y val="4.2610251139859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888-4FCA-8F25-2442752B86F5}"/>
                </c:ext>
              </c:extLst>
            </c:dLbl>
            <c:dLbl>
              <c:idx val="6"/>
              <c:layout>
                <c:manualLayout>
                  <c:x val="8.0531163261556502E-3"/>
                  <c:y val="4.2610251139859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888-4FCA-8F25-2442752B86F5}"/>
                </c:ext>
              </c:extLst>
            </c:dLbl>
            <c:dLbl>
              <c:idx val="7"/>
              <c:layout>
                <c:manualLayout>
                  <c:x val="8.0531163261556502E-3"/>
                  <c:y val="4.2610251139859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888-4FCA-8F25-2442752B86F5}"/>
                </c:ext>
              </c:extLst>
            </c:dLbl>
            <c:dLbl>
              <c:idx val="8"/>
              <c:layout>
                <c:manualLayout>
                  <c:x val="6.0398372446167376E-3"/>
                  <c:y val="3.8124980134134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888-4FCA-8F25-2442752B86F5}"/>
                </c:ext>
              </c:extLst>
            </c:dLbl>
            <c:dLbl>
              <c:idx val="9"/>
              <c:layout>
                <c:manualLayout>
                  <c:x val="1.0066395407694563E-2"/>
                  <c:y val="4.0367615636996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888-4FCA-8F25-2442752B86F5}"/>
                </c:ext>
              </c:extLst>
            </c:dLbl>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地域別邦人数推移'!$C$44:$L$44</c:f>
              <c:numCache>
                <c:formatCode>#,##0</c:formatCode>
                <c:ptCount val="10"/>
                <c:pt idx="0">
                  <c:v>162643</c:v>
                </c:pt>
                <c:pt idx="1">
                  <c:v>174138</c:v>
                </c:pt>
                <c:pt idx="2">
                  <c:v>174713</c:v>
                </c:pt>
                <c:pt idx="3">
                  <c:v>180742</c:v>
                </c:pt>
                <c:pt idx="4">
                  <c:v>180622</c:v>
                </c:pt>
                <c:pt idx="5">
                  <c:v>177380</c:v>
                </c:pt>
                <c:pt idx="6">
                  <c:v>182836</c:v>
                </c:pt>
                <c:pt idx="7">
                  <c:v>194878</c:v>
                </c:pt>
                <c:pt idx="8">
                  <c:v>194406</c:v>
                </c:pt>
                <c:pt idx="9">
                  <c:v>204711</c:v>
                </c:pt>
              </c:numCache>
            </c:numRef>
          </c:val>
          <c:extLst>
            <c:ext xmlns:c16="http://schemas.microsoft.com/office/drawing/2014/chart" uri="{C3380CC4-5D6E-409C-BE32-E72D297353CC}">
              <c16:uniqueId val="{00000037-6888-4FCA-8F25-2442752B86F5}"/>
            </c:ext>
          </c:extLst>
        </c:ser>
        <c:ser>
          <c:idx val="6"/>
          <c:order val="6"/>
          <c:tx>
            <c:strRef>
              <c:f>'2.3.1 地域別邦人数推移'!$B$45</c:f>
              <c:strCache>
                <c:ptCount val="1"/>
                <c:pt idx="0">
                  <c:v>東欧・旧ソ連</c:v>
                </c:pt>
              </c:strCache>
            </c:strRef>
          </c:tx>
          <c:spPr>
            <a:solidFill>
              <a:schemeClr val="tx1"/>
            </a:solidFill>
            <a:ln>
              <a:solidFill>
                <a:schemeClr val="tx1"/>
              </a:solidFill>
            </a:ln>
          </c:spPr>
          <c:invertIfNegative val="0"/>
          <c:dLbls>
            <c:delete val="1"/>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地域別邦人数推移'!$C$45:$L$45</c:f>
              <c:numCache>
                <c:formatCode>#,##0</c:formatCode>
                <c:ptCount val="10"/>
                <c:pt idx="0">
                  <c:v>7132</c:v>
                </c:pt>
                <c:pt idx="1">
                  <c:v>7656</c:v>
                </c:pt>
                <c:pt idx="2">
                  <c:v>8002</c:v>
                </c:pt>
                <c:pt idx="3">
                  <c:v>8051</c:v>
                </c:pt>
                <c:pt idx="4">
                  <c:v>7916</c:v>
                </c:pt>
                <c:pt idx="5">
                  <c:v>7823</c:v>
                </c:pt>
                <c:pt idx="6">
                  <c:v>8112</c:v>
                </c:pt>
                <c:pt idx="7">
                  <c:v>8783</c:v>
                </c:pt>
                <c:pt idx="8">
                  <c:v>8968</c:v>
                </c:pt>
                <c:pt idx="9">
                  <c:v>9061</c:v>
                </c:pt>
              </c:numCache>
            </c:numRef>
          </c:val>
          <c:extLst>
            <c:ext xmlns:c16="http://schemas.microsoft.com/office/drawing/2014/chart" uri="{C3380CC4-5D6E-409C-BE32-E72D297353CC}">
              <c16:uniqueId val="{00000038-6888-4FCA-8F25-2442752B86F5}"/>
            </c:ext>
          </c:extLst>
        </c:ser>
        <c:ser>
          <c:idx val="7"/>
          <c:order val="7"/>
          <c:tx>
            <c:strRef>
              <c:f>'2.3.1 地域別邦人数推移'!$B$46</c:f>
              <c:strCache>
                <c:ptCount val="1"/>
                <c:pt idx="0">
                  <c:v>中東</c:v>
                </c:pt>
              </c:strCache>
            </c:strRef>
          </c:tx>
          <c:spPr>
            <a:noFill/>
            <a:ln>
              <a:solidFill>
                <a:schemeClr val="tx1"/>
              </a:solidFill>
            </a:ln>
          </c:spPr>
          <c:invertIfNegative val="0"/>
          <c:dLbls>
            <c:delete val="1"/>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地域別邦人数推移'!$C$46:$L$46</c:f>
              <c:numCache>
                <c:formatCode>#,##0</c:formatCode>
                <c:ptCount val="10"/>
                <c:pt idx="0">
                  <c:v>7062</c:v>
                </c:pt>
                <c:pt idx="1">
                  <c:v>7685</c:v>
                </c:pt>
                <c:pt idx="2">
                  <c:v>8845</c:v>
                </c:pt>
                <c:pt idx="3">
                  <c:v>9754</c:v>
                </c:pt>
                <c:pt idx="4">
                  <c:v>9832</c:v>
                </c:pt>
                <c:pt idx="5">
                  <c:v>9695</c:v>
                </c:pt>
                <c:pt idx="6">
                  <c:v>9452</c:v>
                </c:pt>
                <c:pt idx="7">
                  <c:v>9606</c:v>
                </c:pt>
                <c:pt idx="8">
                  <c:v>9773</c:v>
                </c:pt>
                <c:pt idx="9">
                  <c:v>10083</c:v>
                </c:pt>
              </c:numCache>
            </c:numRef>
          </c:val>
          <c:extLst>
            <c:ext xmlns:c16="http://schemas.microsoft.com/office/drawing/2014/chart" uri="{C3380CC4-5D6E-409C-BE32-E72D297353CC}">
              <c16:uniqueId val="{00000039-6888-4FCA-8F25-2442752B86F5}"/>
            </c:ext>
          </c:extLst>
        </c:ser>
        <c:ser>
          <c:idx val="8"/>
          <c:order val="8"/>
          <c:tx>
            <c:strRef>
              <c:f>'2.3.1 地域別邦人数推移'!$B$47</c:f>
              <c:strCache>
                <c:ptCount val="1"/>
                <c:pt idx="0">
                  <c:v>アフリカ</c:v>
                </c:pt>
              </c:strCache>
            </c:strRef>
          </c:tx>
          <c:spPr>
            <a:solidFill>
              <a:schemeClr val="bg2">
                <a:lumMod val="50000"/>
              </a:schemeClr>
            </a:solidFill>
            <a:ln>
              <a:solidFill>
                <a:schemeClr val="tx1"/>
              </a:solidFill>
            </a:ln>
          </c:spPr>
          <c:invertIfNegative val="0"/>
          <c:dLbls>
            <c:delete val="1"/>
          </c:dLbls>
          <c:cat>
            <c:strRef>
              <c:f>'2.3.1 地域別邦人数推移'!$C$38:$L$38</c:f>
              <c:strCache>
                <c:ptCount val="10"/>
                <c:pt idx="0">
                  <c:v> 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'2.3.1 地域別邦人数推移'!$C$47:$L$47</c:f>
              <c:numCache>
                <c:formatCode>#,##0</c:formatCode>
                <c:ptCount val="10"/>
                <c:pt idx="0">
                  <c:v>6069</c:v>
                </c:pt>
                <c:pt idx="1">
                  <c:v>6351</c:v>
                </c:pt>
                <c:pt idx="2">
                  <c:v>7317</c:v>
                </c:pt>
                <c:pt idx="3">
                  <c:v>7658</c:v>
                </c:pt>
                <c:pt idx="4">
                  <c:v>7888</c:v>
                </c:pt>
                <c:pt idx="5">
                  <c:v>7963</c:v>
                </c:pt>
                <c:pt idx="6">
                  <c:v>8102</c:v>
                </c:pt>
                <c:pt idx="7">
                  <c:v>8236</c:v>
                </c:pt>
                <c:pt idx="8">
                  <c:v>8037</c:v>
                </c:pt>
                <c:pt idx="9">
                  <c:v>8050.1</c:v>
                </c:pt>
              </c:numCache>
            </c:numRef>
          </c:val>
          <c:extLst>
            <c:ext xmlns:c16="http://schemas.microsoft.com/office/drawing/2014/chart" uri="{C3380CC4-5D6E-409C-BE32-E72D297353CC}">
              <c16:uniqueId val="{0000003A-6888-4FCA-8F25-2442752B86F5}"/>
            </c:ext>
          </c:extLst>
        </c:ser>
        <c:dLbls>
          <c:showLegendKey val="0"/>
          <c:showVal val="1"/>
          <c:showCatName val="0"/>
          <c:showSerName val="0"/>
          <c:showPercent val="0"/>
          <c:showBubbleSize val="0"/>
        </c:dLbls>
        <c:gapWidth val="95"/>
        <c:overlap val="100"/>
        <c:axId val="104348288"/>
        <c:axId val="104370560"/>
      </c:barChart>
      <c:catAx>
        <c:axId val="104348288"/>
        <c:scaling>
          <c:orientation val="maxMin"/>
        </c:scaling>
        <c:delete val="0"/>
        <c:axPos val="l"/>
        <c:numFmt formatCode="General" sourceLinked="0"/>
        <c:majorTickMark val="none"/>
        <c:minorTickMark val="none"/>
        <c:tickLblPos val="nextTo"/>
        <c:txPr>
          <a:bodyPr/>
          <a:lstStyle/>
          <a:p>
            <a:pPr>
              <a:defRPr sz="900"/>
            </a:pPr>
            <a:endParaRPr lang="ja-JP"/>
          </a:p>
        </c:txPr>
        <c:crossAx val="104370560"/>
        <c:crosses val="autoZero"/>
        <c:auto val="1"/>
        <c:lblAlgn val="ctr"/>
        <c:lblOffset val="100"/>
        <c:noMultiLvlLbl val="0"/>
      </c:catAx>
      <c:valAx>
        <c:axId val="104370560"/>
        <c:scaling>
          <c:orientation val="minMax"/>
        </c:scaling>
        <c:delete val="1"/>
        <c:axPos val="t"/>
        <c:numFmt formatCode="0%" sourceLinked="1"/>
        <c:majorTickMark val="none"/>
        <c:minorTickMark val="none"/>
        <c:tickLblPos val="nextTo"/>
        <c:crossAx val="104348288"/>
        <c:crosses val="autoZero"/>
        <c:crossBetween val="between"/>
      </c:valAx>
    </c:plotArea>
    <c:legend>
      <c:legendPos val="t"/>
      <c:legendEntry>
        <c:idx val="0"/>
        <c:txPr>
          <a:bodyPr/>
          <a:lstStyle/>
          <a:p>
            <a:pPr>
              <a:defRPr sz="1400"/>
            </a:pPr>
            <a:endParaRPr lang="ja-JP"/>
          </a:p>
        </c:txPr>
      </c:legendEntry>
      <c:legendEntry>
        <c:idx val="1"/>
        <c:txPr>
          <a:bodyPr/>
          <a:lstStyle/>
          <a:p>
            <a:pPr>
              <a:defRPr sz="1400"/>
            </a:pPr>
            <a:endParaRPr lang="ja-JP"/>
          </a:p>
        </c:txPr>
      </c:legendEntry>
      <c:legendEntry>
        <c:idx val="2"/>
        <c:txPr>
          <a:bodyPr/>
          <a:lstStyle/>
          <a:p>
            <a:pPr>
              <a:defRPr sz="1400"/>
            </a:pPr>
            <a:endParaRPr lang="ja-JP"/>
          </a:p>
        </c:txPr>
      </c:legendEntry>
      <c:legendEntry>
        <c:idx val="3"/>
        <c:txPr>
          <a:bodyPr/>
          <a:lstStyle/>
          <a:p>
            <a:pPr>
              <a:defRPr sz="1400"/>
            </a:pPr>
            <a:endParaRPr lang="ja-JP"/>
          </a:p>
        </c:txPr>
      </c:legendEntry>
      <c:legendEntry>
        <c:idx val="4"/>
        <c:txPr>
          <a:bodyPr/>
          <a:lstStyle/>
          <a:p>
            <a:pPr>
              <a:defRPr sz="1400"/>
            </a:pPr>
            <a:endParaRPr lang="ja-JP"/>
          </a:p>
        </c:txPr>
      </c:legendEntry>
      <c:legendEntry>
        <c:idx val="5"/>
        <c:txPr>
          <a:bodyPr/>
          <a:lstStyle/>
          <a:p>
            <a:pPr>
              <a:defRPr sz="1400"/>
            </a:pPr>
            <a:endParaRPr lang="ja-JP"/>
          </a:p>
        </c:txPr>
      </c:legendEntry>
      <c:legendEntry>
        <c:idx val="6"/>
        <c:txPr>
          <a:bodyPr/>
          <a:lstStyle/>
          <a:p>
            <a:pPr>
              <a:defRPr sz="1400"/>
            </a:pPr>
            <a:endParaRPr lang="ja-JP"/>
          </a:p>
        </c:txPr>
      </c:legendEntry>
      <c:legendEntry>
        <c:idx val="7"/>
        <c:txPr>
          <a:bodyPr/>
          <a:lstStyle/>
          <a:p>
            <a:pPr>
              <a:defRPr sz="1400"/>
            </a:pPr>
            <a:endParaRPr lang="ja-JP"/>
          </a:p>
        </c:txPr>
      </c:legendEntry>
      <c:legendEntry>
        <c:idx val="8"/>
        <c:txPr>
          <a:bodyPr/>
          <a:lstStyle/>
          <a:p>
            <a:pPr>
              <a:defRPr sz="1400"/>
            </a:pPr>
            <a:endParaRPr lang="ja-JP"/>
          </a:p>
        </c:txPr>
      </c:legendEntry>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2.0617443999645883E-2"/>
          <c:w val="0.87366810706486087"/>
          <c:h val="0.87804477048504104"/>
        </c:manualLayout>
      </c:layout>
      <c:barChart>
        <c:barDir val="bar"/>
        <c:grouping val="percentStacked"/>
        <c:varyColors val="0"/>
        <c:ser>
          <c:idx val="0"/>
          <c:order val="0"/>
          <c:tx>
            <c:strRef>
              <c:f>'2.3.2 地域別永住者数推移'!$B$39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3.4167871836488645E-3"/>
                  <c:y val="3.9767324174298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1B-44A1-92F2-BC0C0C82C9E0}"/>
                </c:ext>
              </c:extLst>
            </c:dLbl>
            <c:dLbl>
              <c:idx val="1"/>
              <c:layout>
                <c:manualLayout>
                  <c:x val="1.0894861967249174E-2"/>
                  <c:y val="3.7566238305269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1B-44A1-92F2-BC0C0C82C9E0}"/>
                </c:ext>
              </c:extLst>
            </c:dLbl>
            <c:dLbl>
              <c:idx val="2"/>
              <c:layout>
                <c:manualLayout>
                  <c:x val="1.0304717007743196E-2"/>
                  <c:y val="3.7944953276516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1B-44A1-92F2-BC0C0C82C9E0}"/>
                </c:ext>
              </c:extLst>
            </c:dLbl>
            <c:dLbl>
              <c:idx val="3"/>
              <c:layout>
                <c:manualLayout>
                  <c:x val="6.8697056913491154E-3"/>
                  <c:y val="3.75662383052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1B-44A1-92F2-BC0C0C82C9E0}"/>
                </c:ext>
              </c:extLst>
            </c:dLbl>
            <c:dLbl>
              <c:idx val="4"/>
              <c:layout>
                <c:manualLayout>
                  <c:x val="4.8571275533990863E-3"/>
                  <c:y val="4.0145172917340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1B-44A1-92F2-BC0C0C82C9E0}"/>
                </c:ext>
              </c:extLst>
            </c:dLbl>
            <c:dLbl>
              <c:idx val="5"/>
              <c:layout>
                <c:manualLayout>
                  <c:x val="5.0539481870474278E-3"/>
                  <c:y val="3.612344860694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1B-44A1-92F2-BC0C0C82C9E0}"/>
                </c:ext>
              </c:extLst>
            </c:dLbl>
            <c:dLbl>
              <c:idx val="6"/>
              <c:layout>
                <c:manualLayout>
                  <c:x val="3.2381906827457399E-3"/>
                  <c:y val="3.5744906881334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1B-44A1-92F2-BC0C0C82C9E0}"/>
                </c:ext>
              </c:extLst>
            </c:dLbl>
            <c:dLbl>
              <c:idx val="7"/>
              <c:layout>
                <c:manualLayout>
                  <c:x val="1.2256125447957106E-3"/>
                  <c:y val="3.93877429748459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1B-44A1-92F2-BC0C0C82C9E0}"/>
                </c:ext>
              </c:extLst>
            </c:dLbl>
            <c:dLbl>
              <c:idx val="8"/>
              <c:layout>
                <c:manualLayout>
                  <c:x val="5.4474309836245868E-3"/>
                  <c:y val="3.4987476938839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1B-44A1-92F2-BC0C0C82C9E0}"/>
                </c:ext>
              </c:extLst>
            </c:dLbl>
            <c:dLbl>
              <c:idx val="9"/>
              <c:layout>
                <c:manualLayout>
                  <c:x val="1.2256125447957106E-3"/>
                  <c:y val="4.014534616298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1B-44A1-92F2-BC0C0C82C9E0}"/>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地域別永住者数推移'!$C$39:$L$39</c:f>
              <c:numCache>
                <c:formatCode>#,##0</c:formatCode>
                <c:ptCount val="10"/>
                <c:pt idx="0">
                  <c:v>8371</c:v>
                </c:pt>
                <c:pt idx="1">
                  <c:v>10671</c:v>
                </c:pt>
                <c:pt idx="2">
                  <c:v>13435</c:v>
                </c:pt>
                <c:pt idx="3">
                  <c:v>17944</c:v>
                </c:pt>
                <c:pt idx="4">
                  <c:v>19475</c:v>
                </c:pt>
                <c:pt idx="5">
                  <c:v>20950</c:v>
                </c:pt>
                <c:pt idx="6">
                  <c:v>22750</c:v>
                </c:pt>
                <c:pt idx="7">
                  <c:v>23705</c:v>
                </c:pt>
                <c:pt idx="8">
                  <c:v>23018</c:v>
                </c:pt>
                <c:pt idx="9">
                  <c:v>25538</c:v>
                </c:pt>
              </c:numCache>
            </c:numRef>
          </c:val>
          <c:extLst>
            <c:ext xmlns:c16="http://schemas.microsoft.com/office/drawing/2014/chart" uri="{C3380CC4-5D6E-409C-BE32-E72D297353CC}">
              <c16:uniqueId val="{0000000A-B61B-44A1-92F2-BC0C0C82C9E0}"/>
            </c:ext>
          </c:extLst>
        </c:ser>
        <c:ser>
          <c:idx val="1"/>
          <c:order val="1"/>
          <c:tx>
            <c:strRef>
              <c:f>'2.3.2 地域別永住者数推移'!$B$40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2.0849675626284207E-2"/>
                  <c:y val="3.9604300026108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1B-44A1-92F2-BC0C0C82C9E0}"/>
                </c:ext>
              </c:extLst>
            </c:dLbl>
            <c:dLbl>
              <c:idx val="1"/>
              <c:layout>
                <c:manualLayout>
                  <c:x val="2.2138201046730796E-2"/>
                  <c:y val="3.9604126780467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1B-44A1-92F2-BC0C0C82C9E0}"/>
                </c:ext>
              </c:extLst>
            </c:dLbl>
            <c:dLbl>
              <c:idx val="2"/>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1B-44A1-92F2-BC0C0C82C9E0}"/>
                </c:ext>
              </c:extLst>
            </c:dLbl>
            <c:dLbl>
              <c:idx val="3"/>
              <c:layout>
                <c:manualLayout>
                  <c:x val="2.0125781379500291E-2"/>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61B-44A1-92F2-BC0C0C82C9E0}"/>
                </c:ext>
              </c:extLst>
            </c:dLbl>
            <c:dLbl>
              <c:idx val="4"/>
              <c:layout>
                <c:manualLayout>
                  <c:x val="1.4088046965650204E-2"/>
                  <c:y val="3.9604300026108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1B-44A1-92F2-BC0C0C82C9E0}"/>
                </c:ext>
              </c:extLst>
            </c:dLbl>
            <c:dLbl>
              <c:idx val="5"/>
              <c:layout>
                <c:manualLayout>
                  <c:x val="1.2075468827700175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1B-44A1-92F2-BC0C0C82C9E0}"/>
                </c:ext>
              </c:extLst>
            </c:dLbl>
            <c:dLbl>
              <c:idx val="6"/>
              <c:layout>
                <c:manualLayout>
                  <c:x val="2.0125781379500291E-3"/>
                  <c:y val="3.9603953534826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1B-44A1-92F2-BC0C0C82C9E0}"/>
                </c:ext>
              </c:extLst>
            </c:dLbl>
            <c:dLbl>
              <c:idx val="7"/>
              <c:layout>
                <c:manualLayout>
                  <c:x val="0"/>
                  <c:y val="3.96039535348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61B-44A1-92F2-BC0C0C82C9E0}"/>
                </c:ext>
              </c:extLst>
            </c:dLbl>
            <c:dLbl>
              <c:idx val="8"/>
              <c:layout>
                <c:manualLayout>
                  <c:x val="0"/>
                  <c:y val="4.18041731756497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61B-44A1-92F2-BC0C0C82C9E0}"/>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61B-44A1-92F2-BC0C0C82C9E0}"/>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地域別永住者数推移'!$C$40:$L$40</c:f>
              <c:numCache>
                <c:formatCode>#,##0</c:formatCode>
                <c:ptCount val="10"/>
                <c:pt idx="0">
                  <c:v>33219</c:v>
                </c:pt>
                <c:pt idx="1">
                  <c:v>36311</c:v>
                </c:pt>
                <c:pt idx="2">
                  <c:v>39553</c:v>
                </c:pt>
                <c:pt idx="3">
                  <c:v>43236</c:v>
                </c:pt>
                <c:pt idx="4">
                  <c:v>46724</c:v>
                </c:pt>
                <c:pt idx="5">
                  <c:v>49840</c:v>
                </c:pt>
                <c:pt idx="6">
                  <c:v>52908</c:v>
                </c:pt>
                <c:pt idx="7">
                  <c:v>55669</c:v>
                </c:pt>
                <c:pt idx="8">
                  <c:v>57613</c:v>
                </c:pt>
                <c:pt idx="9">
                  <c:v>60725</c:v>
                </c:pt>
              </c:numCache>
            </c:numRef>
          </c:val>
          <c:extLst>
            <c:ext xmlns:c16="http://schemas.microsoft.com/office/drawing/2014/chart" uri="{C3380CC4-5D6E-409C-BE32-E72D297353CC}">
              <c16:uniqueId val="{00000015-B61B-44A1-92F2-BC0C0C82C9E0}"/>
            </c:ext>
          </c:extLst>
        </c:ser>
        <c:ser>
          <c:idx val="2"/>
          <c:order val="2"/>
          <c:tx>
            <c:strRef>
              <c:f>'2.3.2 地域別永住者数推移'!$B$41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1.006289068975014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61B-44A1-92F2-BC0C0C82C9E0}"/>
                </c:ext>
              </c:extLst>
            </c:dLbl>
            <c:dLbl>
              <c:idx val="1"/>
              <c:layout>
                <c:manualLayout>
                  <c:x val="-1.4088046965650204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61B-44A1-92F2-BC0C0C82C9E0}"/>
                </c:ext>
              </c:extLst>
            </c:dLbl>
            <c:dLbl>
              <c:idx val="2"/>
              <c:layout>
                <c:manualLayout>
                  <c:x val="-1.811320324155026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61B-44A1-92F2-BC0C0C82C9E0}"/>
                </c:ext>
              </c:extLst>
            </c:dLbl>
            <c:dLbl>
              <c:idx val="3"/>
              <c:layout>
                <c:manualLayout>
                  <c:x val="-2.0125781379500291E-2"/>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61B-44A1-92F2-BC0C0C82C9E0}"/>
                </c:ext>
              </c:extLst>
            </c:dLbl>
            <c:dLbl>
              <c:idx val="4"/>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61B-44A1-92F2-BC0C0C82C9E0}"/>
                </c:ext>
              </c:extLst>
            </c:dLbl>
            <c:dLbl>
              <c:idx val="5"/>
              <c:layout>
                <c:manualLayout>
                  <c:x val="-3.0188672069250435E-2"/>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61B-44A1-92F2-BC0C0C82C9E0}"/>
                </c:ext>
              </c:extLst>
            </c:dLbl>
            <c:dLbl>
              <c:idx val="6"/>
              <c:layout>
                <c:manualLayout>
                  <c:x val="-3.0188672069250435E-2"/>
                  <c:y val="3.7404080385284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61B-44A1-92F2-BC0C0C82C9E0}"/>
                </c:ext>
              </c:extLst>
            </c:dLbl>
            <c:dLbl>
              <c:idx val="7"/>
              <c:layout>
                <c:manualLayout>
                  <c:x val="-2.4150937655400349E-2"/>
                  <c:y val="3.5204033990101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61B-44A1-92F2-BC0C0C82C9E0}"/>
                </c:ext>
              </c:extLst>
            </c:dLbl>
            <c:dLbl>
              <c:idx val="8"/>
              <c:layout>
                <c:manualLayout>
                  <c:x val="-1.2075468827700175E-2"/>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61B-44A1-92F2-BC0C0C82C9E0}"/>
                </c:ext>
              </c:extLst>
            </c:dLbl>
            <c:dLbl>
              <c:idx val="9"/>
              <c:layout>
                <c:manualLayout>
                  <c:x val="0"/>
                  <c:y val="3.5203860744460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61B-44A1-92F2-BC0C0C82C9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地域別永住者数推移'!$C$41:$L$41</c:f>
              <c:numCache>
                <c:formatCode>#,##0</c:formatCode>
                <c:ptCount val="10"/>
                <c:pt idx="0">
                  <c:v>141290</c:v>
                </c:pt>
                <c:pt idx="1">
                  <c:v>150796</c:v>
                </c:pt>
                <c:pt idx="2">
                  <c:v>156739</c:v>
                </c:pt>
                <c:pt idx="3">
                  <c:v>167052</c:v>
                </c:pt>
                <c:pt idx="4">
                  <c:v>174087</c:v>
                </c:pt>
                <c:pt idx="5">
                  <c:v>181130</c:v>
                </c:pt>
                <c:pt idx="6">
                  <c:v>191256</c:v>
                </c:pt>
                <c:pt idx="7">
                  <c:v>197949</c:v>
                </c:pt>
                <c:pt idx="8">
                  <c:v>202641</c:v>
                </c:pt>
                <c:pt idx="9">
                  <c:v>213675</c:v>
                </c:pt>
              </c:numCache>
            </c:numRef>
          </c:val>
          <c:extLst>
            <c:ext xmlns:c16="http://schemas.microsoft.com/office/drawing/2014/chart" uri="{C3380CC4-5D6E-409C-BE32-E72D297353CC}">
              <c16:uniqueId val="{00000020-B61B-44A1-92F2-BC0C0C82C9E0}"/>
            </c:ext>
          </c:extLst>
        </c:ser>
        <c:ser>
          <c:idx val="3"/>
          <c:order val="3"/>
          <c:tx>
            <c:strRef>
              <c:f>'2.3.2 地域別永住者数推移'!$B$42</c:f>
              <c:strCache>
                <c:ptCount val="1"/>
                <c:pt idx="0">
                  <c:v>中米</c:v>
                </c:pt>
              </c:strCache>
            </c:strRef>
          </c:tx>
          <c:spPr>
            <a:pattFill prst="trellis">
              <a:fgClr>
                <a:schemeClr val="tx1"/>
              </a:fgClr>
              <a:bgClr>
                <a:schemeClr val="bg1"/>
              </a:bgClr>
            </a:pattFill>
            <a:ln>
              <a:solidFill>
                <a:schemeClr val="tx1"/>
              </a:solidFill>
            </a:ln>
          </c:spPr>
          <c:invertIfNegative val="0"/>
          <c:dLbls>
            <c:dLbl>
              <c:idx val="0"/>
              <c:layout>
                <c:manualLayout>
                  <c:x val="0"/>
                  <c:y val="3.2786880543453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61B-44A1-92F2-BC0C0C82C9E0}"/>
                </c:ext>
              </c:extLst>
            </c:dLbl>
            <c:dLbl>
              <c:idx val="1"/>
              <c:layout>
                <c:manualLayout>
                  <c:x val="-4.4186684916580178E-3"/>
                  <c:y val="3.2786880543453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61B-44A1-92F2-BC0C0C82C9E0}"/>
                </c:ext>
              </c:extLst>
            </c:dLbl>
            <c:dLbl>
              <c:idx val="2"/>
              <c:layout>
                <c:manualLayout>
                  <c:x val="-2.2093987715983707E-3"/>
                  <c:y val="3.7944953276516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61B-44A1-92F2-BC0C0C82C9E0}"/>
                </c:ext>
              </c:extLst>
            </c:dLbl>
            <c:dLbl>
              <c:idx val="3"/>
              <c:layout>
                <c:manualLayout>
                  <c:x val="-2.2093987715982965E-3"/>
                  <c:y val="3.976645794609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61B-44A1-92F2-BC0C0C82C9E0}"/>
                </c:ext>
              </c:extLst>
            </c:dLbl>
            <c:dLbl>
              <c:idx val="4"/>
              <c:layout>
                <c:manualLayout>
                  <c:x val="0"/>
                  <c:y val="3.536601866444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61B-44A1-92F2-BC0C0C82C9E0}"/>
                </c:ext>
              </c:extLst>
            </c:dLbl>
            <c:dLbl>
              <c:idx val="5"/>
              <c:layout>
                <c:manualLayout>
                  <c:x val="-4.4186390724771435E-3"/>
                  <c:y val="3.392322896611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61B-44A1-92F2-BC0C0C82C9E0}"/>
                </c:ext>
              </c:extLst>
            </c:dLbl>
            <c:dLbl>
              <c:idx val="6"/>
              <c:layout>
                <c:manualLayout>
                  <c:x val="-1.5847071952362434E-7"/>
                  <c:y val="3.3544513994869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61B-44A1-92F2-BC0C0C82C9E0}"/>
                </c:ext>
              </c:extLst>
            </c:dLbl>
            <c:dLbl>
              <c:idx val="7"/>
              <c:layout>
                <c:manualLayout>
                  <c:x val="-4.4186390724772172E-3"/>
                  <c:y val="3.536601866444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61B-44A1-92F2-BC0C0C82C9E0}"/>
                </c:ext>
              </c:extLst>
            </c:dLbl>
            <c:dLbl>
              <c:idx val="8"/>
              <c:layout>
                <c:manualLayout>
                  <c:x val="-3.9348279657715923E-4"/>
                  <c:y val="3.49873036931985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61B-44A1-92F2-BC0C0C82C9E0}"/>
                </c:ext>
              </c:extLst>
            </c:dLbl>
            <c:dLbl>
              <c:idx val="9"/>
              <c:layout>
                <c:manualLayout>
                  <c:x val="-4.4186390724772172E-3"/>
                  <c:y val="3.612344860694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61B-44A1-92F2-BC0C0C82C9E0}"/>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地域別永住者数推移'!$C$42:$L$42</c:f>
              <c:numCache>
                <c:formatCode>#,##0</c:formatCode>
                <c:ptCount val="10"/>
                <c:pt idx="0">
                  <c:v>3150</c:v>
                </c:pt>
                <c:pt idx="1">
                  <c:v>3174</c:v>
                </c:pt>
                <c:pt idx="2">
                  <c:v>3202</c:v>
                </c:pt>
                <c:pt idx="3">
                  <c:v>3202</c:v>
                </c:pt>
                <c:pt idx="4">
                  <c:v>3260</c:v>
                </c:pt>
                <c:pt idx="5">
                  <c:v>3147</c:v>
                </c:pt>
                <c:pt idx="6">
                  <c:v>3194</c:v>
                </c:pt>
                <c:pt idx="7">
                  <c:v>3288</c:v>
                </c:pt>
                <c:pt idx="8">
                  <c:v>3347</c:v>
                </c:pt>
                <c:pt idx="9">
                  <c:v>3414</c:v>
                </c:pt>
              </c:numCache>
            </c:numRef>
          </c:val>
          <c:extLst>
            <c:ext xmlns:c16="http://schemas.microsoft.com/office/drawing/2014/chart" uri="{C3380CC4-5D6E-409C-BE32-E72D297353CC}">
              <c16:uniqueId val="{0000002B-B61B-44A1-92F2-BC0C0C82C9E0}"/>
            </c:ext>
          </c:extLst>
        </c:ser>
        <c:ser>
          <c:idx val="4"/>
          <c:order val="4"/>
          <c:tx>
            <c:strRef>
              <c:f>'2.3.2 地域別永住者数推移'!$B$43</c:f>
              <c:strCache>
                <c:ptCount val="1"/>
                <c:pt idx="0">
                  <c:v>南米</c:v>
                </c:pt>
              </c:strCache>
            </c:strRef>
          </c:tx>
          <c:spPr>
            <a:pattFill prst="dashUpDiag">
              <a:fgClr>
                <a:schemeClr val="tx1"/>
              </a:fgClr>
              <a:bgClr>
                <a:srgbClr val="FFFF00"/>
              </a:bgClr>
            </a:pattFill>
            <a:ln>
              <a:solidFill>
                <a:schemeClr val="tx1"/>
              </a:solidFill>
            </a:ln>
          </c:spPr>
          <c:invertIfNegative val="0"/>
          <c:dLbls>
            <c:dLbl>
              <c:idx val="0"/>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61B-44A1-92F2-BC0C0C82C9E0}"/>
                </c:ext>
              </c:extLst>
            </c:dLbl>
            <c:dLbl>
              <c:idx val="1"/>
              <c:layout>
                <c:manualLayout>
                  <c:x val="-2.0125781379500291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61B-44A1-92F2-BC0C0C82C9E0}"/>
                </c:ext>
              </c:extLst>
            </c:dLbl>
            <c:dLbl>
              <c:idx val="2"/>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61B-44A1-92F2-BC0C0C82C9E0}"/>
                </c:ext>
              </c:extLst>
            </c:dLbl>
            <c:dLbl>
              <c:idx val="3"/>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B61B-44A1-92F2-BC0C0C82C9E0}"/>
                </c:ext>
              </c:extLst>
            </c:dLbl>
            <c:dLbl>
              <c:idx val="4"/>
              <c:layout>
                <c:manualLayout>
                  <c:x val="0"/>
                  <c:y val="3.7403733894002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61B-44A1-92F2-BC0C0C82C9E0}"/>
                </c:ext>
              </c:extLst>
            </c:dLbl>
            <c:dLbl>
              <c:idx val="5"/>
              <c:layout>
                <c:manualLayout>
                  <c:x val="-4.0251562759000582E-3"/>
                  <c:y val="3.3003467857996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61B-44A1-92F2-BC0C0C82C9E0}"/>
                </c:ext>
              </c:extLst>
            </c:dLbl>
            <c:dLbl>
              <c:idx val="6"/>
              <c:layout>
                <c:manualLayout>
                  <c:x val="0"/>
                  <c:y val="3.52036874988197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61B-44A1-92F2-BC0C0C82C9E0}"/>
                </c:ext>
              </c:extLst>
            </c:dLbl>
            <c:dLbl>
              <c:idx val="7"/>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61B-44A1-92F2-BC0C0C82C9E0}"/>
                </c:ext>
              </c:extLst>
            </c:dLbl>
            <c:dLbl>
              <c:idx val="8"/>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61B-44A1-92F2-BC0C0C82C9E0}"/>
                </c:ext>
              </c:extLst>
            </c:dLbl>
            <c:dLbl>
              <c:idx val="9"/>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61B-44A1-92F2-BC0C0C82C9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地域別永住者数推移'!$C$43:$L$43</c:f>
              <c:numCache>
                <c:formatCode>#,##0</c:formatCode>
                <c:ptCount val="10"/>
                <c:pt idx="0">
                  <c:v>84354</c:v>
                </c:pt>
                <c:pt idx="1">
                  <c:v>83400</c:v>
                </c:pt>
                <c:pt idx="2">
                  <c:v>80828</c:v>
                </c:pt>
                <c:pt idx="3">
                  <c:v>80137</c:v>
                </c:pt>
                <c:pt idx="4">
                  <c:v>79107</c:v>
                </c:pt>
                <c:pt idx="5">
                  <c:v>77946</c:v>
                </c:pt>
                <c:pt idx="6">
                  <c:v>76168</c:v>
                </c:pt>
                <c:pt idx="7">
                  <c:v>74751</c:v>
                </c:pt>
                <c:pt idx="8">
                  <c:v>74733</c:v>
                </c:pt>
                <c:pt idx="9">
                  <c:v>72432</c:v>
                </c:pt>
              </c:numCache>
            </c:numRef>
          </c:val>
          <c:extLst>
            <c:ext xmlns:c16="http://schemas.microsoft.com/office/drawing/2014/chart" uri="{C3380CC4-5D6E-409C-BE32-E72D297353CC}">
              <c16:uniqueId val="{00000036-B61B-44A1-92F2-BC0C0C82C9E0}"/>
            </c:ext>
          </c:extLst>
        </c:ser>
        <c:ser>
          <c:idx val="5"/>
          <c:order val="5"/>
          <c:tx>
            <c:strRef>
              <c:f>'2.3.2 地域別永住者数推移'!$B$44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61B-44A1-92F2-BC0C0C82C9E0}"/>
                </c:ext>
              </c:extLst>
            </c:dLbl>
            <c:dLbl>
              <c:idx val="1"/>
              <c:layout>
                <c:manualLayout>
                  <c:x val="0"/>
                  <c:y val="3.300329461235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61B-44A1-92F2-BC0C0C82C9E0}"/>
                </c:ext>
              </c:extLst>
            </c:dLbl>
            <c:dLbl>
              <c:idx val="2"/>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61B-44A1-92F2-BC0C0C82C9E0}"/>
                </c:ext>
              </c:extLst>
            </c:dLbl>
            <c:dLbl>
              <c:idx val="3"/>
              <c:layout>
                <c:manualLayout>
                  <c:x val="0"/>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61B-44A1-92F2-BC0C0C82C9E0}"/>
                </c:ext>
              </c:extLst>
            </c:dLbl>
            <c:dLbl>
              <c:idx val="4"/>
              <c:layout>
                <c:manualLayout>
                  <c:x val="0"/>
                  <c:y val="3.9603953534826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61B-44A1-92F2-BC0C0C82C9E0}"/>
                </c:ext>
              </c:extLst>
            </c:dLbl>
            <c:dLbl>
              <c:idx val="5"/>
              <c:layout>
                <c:manualLayout>
                  <c:x val="2.0125781379500291E-3"/>
                  <c:y val="3.5203514253178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61B-44A1-92F2-BC0C0C82C9E0}"/>
                </c:ext>
              </c:extLst>
            </c:dLbl>
            <c:dLbl>
              <c:idx val="6"/>
              <c:layout>
                <c:manualLayout>
                  <c:x val="0"/>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61B-44A1-92F2-BC0C0C82C9E0}"/>
                </c:ext>
              </c:extLst>
            </c:dLbl>
            <c:dLbl>
              <c:idx val="7"/>
              <c:layout>
                <c:manualLayout>
                  <c:x val="4.0251562759000582E-3"/>
                  <c:y val="3.7403733894002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61B-44A1-92F2-BC0C0C82C9E0}"/>
                </c:ext>
              </c:extLst>
            </c:dLbl>
            <c:dLbl>
              <c:idx val="8"/>
              <c:layout>
                <c:manualLayout>
                  <c:x val="6.0377344138500873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B61B-44A1-92F2-BC0C0C82C9E0}"/>
                </c:ext>
              </c:extLst>
            </c:dLbl>
            <c:dLbl>
              <c:idx val="9"/>
              <c:layout>
                <c:manualLayout>
                  <c:x val="4.0251562759000582E-3"/>
                  <c:y val="3.960395353482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B61B-44A1-92F2-BC0C0C82C9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地域別永住者数推移'!$C$44:$L$44</c:f>
              <c:numCache>
                <c:formatCode>#,##0</c:formatCode>
                <c:ptCount val="10"/>
                <c:pt idx="0">
                  <c:v>37671</c:v>
                </c:pt>
                <c:pt idx="1">
                  <c:v>41226</c:v>
                </c:pt>
                <c:pt idx="2">
                  <c:v>43141</c:v>
                </c:pt>
                <c:pt idx="3">
                  <c:v>46772</c:v>
                </c:pt>
                <c:pt idx="4">
                  <c:v>47833</c:v>
                </c:pt>
                <c:pt idx="5">
                  <c:v>48304</c:v>
                </c:pt>
                <c:pt idx="6">
                  <c:v>50204</c:v>
                </c:pt>
                <c:pt idx="7">
                  <c:v>52911</c:v>
                </c:pt>
                <c:pt idx="8">
                  <c:v>53798</c:v>
                </c:pt>
                <c:pt idx="9">
                  <c:v>56965</c:v>
                </c:pt>
              </c:numCache>
            </c:numRef>
          </c:val>
          <c:extLst>
            <c:ext xmlns:c16="http://schemas.microsoft.com/office/drawing/2014/chart" uri="{C3380CC4-5D6E-409C-BE32-E72D297353CC}">
              <c16:uniqueId val="{00000041-B61B-44A1-92F2-BC0C0C82C9E0}"/>
            </c:ext>
          </c:extLst>
        </c:ser>
        <c:ser>
          <c:idx val="6"/>
          <c:order val="6"/>
          <c:tx>
            <c:strRef>
              <c:f>'2.3.2 地域別永住者数推移'!$B$45</c:f>
              <c:strCache>
                <c:ptCount val="1"/>
                <c:pt idx="0">
                  <c:v>東欧・旧ソ連</c:v>
                </c:pt>
              </c:strCache>
            </c:strRef>
          </c:tx>
          <c:spPr>
            <a:solidFill>
              <a:schemeClr val="tx1"/>
            </a:solidFill>
            <a:ln>
              <a:solidFill>
                <a:schemeClr val="tx1"/>
              </a:solidFill>
            </a:ln>
          </c:spPr>
          <c:invertIfNegative val="0"/>
          <c:dLbls>
            <c:delete val="1"/>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地域別永住者数推移'!$C$45:$L$45</c:f>
              <c:numCache>
                <c:formatCode>#,##0</c:formatCode>
                <c:ptCount val="10"/>
                <c:pt idx="0">
                  <c:v>676</c:v>
                </c:pt>
                <c:pt idx="1">
                  <c:v>794</c:v>
                </c:pt>
                <c:pt idx="2">
                  <c:v>873</c:v>
                </c:pt>
                <c:pt idx="3">
                  <c:v>895</c:v>
                </c:pt>
                <c:pt idx="4">
                  <c:v>931</c:v>
                </c:pt>
                <c:pt idx="5">
                  <c:v>968</c:v>
                </c:pt>
                <c:pt idx="6">
                  <c:v>1028</c:v>
                </c:pt>
                <c:pt idx="7">
                  <c:v>1119</c:v>
                </c:pt>
                <c:pt idx="8">
                  <c:v>1163</c:v>
                </c:pt>
                <c:pt idx="9">
                  <c:v>1192</c:v>
                </c:pt>
              </c:numCache>
            </c:numRef>
          </c:val>
          <c:extLst>
            <c:ext xmlns:c16="http://schemas.microsoft.com/office/drawing/2014/chart" uri="{C3380CC4-5D6E-409C-BE32-E72D297353CC}">
              <c16:uniqueId val="{00000042-B61B-44A1-92F2-BC0C0C82C9E0}"/>
            </c:ext>
          </c:extLst>
        </c:ser>
        <c:ser>
          <c:idx val="7"/>
          <c:order val="7"/>
          <c:tx>
            <c:strRef>
              <c:f>'2.3.2 地域別永住者数推移'!$B$46</c:f>
              <c:strCache>
                <c:ptCount val="1"/>
                <c:pt idx="0">
                  <c:v>中東</c:v>
                </c:pt>
              </c:strCache>
            </c:strRef>
          </c:tx>
          <c:spPr>
            <a:noFill/>
            <a:ln>
              <a:solidFill>
                <a:schemeClr val="tx1"/>
              </a:solidFill>
            </a:ln>
          </c:spPr>
          <c:invertIfNegative val="0"/>
          <c:dLbls>
            <c:delete val="1"/>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地域別永住者数推移'!$C$46:$L$46</c:f>
              <c:numCache>
                <c:formatCode>#,##0</c:formatCode>
                <c:ptCount val="10"/>
                <c:pt idx="0">
                  <c:v>1330</c:v>
                </c:pt>
                <c:pt idx="1">
                  <c:v>1393</c:v>
                </c:pt>
                <c:pt idx="2">
                  <c:v>1382</c:v>
                </c:pt>
                <c:pt idx="3">
                  <c:v>1433</c:v>
                </c:pt>
                <c:pt idx="4">
                  <c:v>1520</c:v>
                </c:pt>
                <c:pt idx="5">
                  <c:v>1644</c:v>
                </c:pt>
                <c:pt idx="6">
                  <c:v>1746</c:v>
                </c:pt>
                <c:pt idx="7">
                  <c:v>1804</c:v>
                </c:pt>
                <c:pt idx="8">
                  <c:v>1767</c:v>
                </c:pt>
                <c:pt idx="9">
                  <c:v>1834</c:v>
                </c:pt>
              </c:numCache>
            </c:numRef>
          </c:val>
          <c:extLst>
            <c:ext xmlns:c16="http://schemas.microsoft.com/office/drawing/2014/chart" uri="{C3380CC4-5D6E-409C-BE32-E72D297353CC}">
              <c16:uniqueId val="{00000043-B61B-44A1-92F2-BC0C0C82C9E0}"/>
            </c:ext>
          </c:extLst>
        </c:ser>
        <c:ser>
          <c:idx val="8"/>
          <c:order val="8"/>
          <c:tx>
            <c:strRef>
              <c:f>'2.3.2 地域別永住者数推移'!$B$47</c:f>
              <c:strCache>
                <c:ptCount val="1"/>
                <c:pt idx="0">
                  <c:v>アフリカ</c:v>
                </c:pt>
              </c:strCache>
            </c:strRef>
          </c:tx>
          <c:spPr>
            <a:solidFill>
              <a:schemeClr val="bg2">
                <a:lumMod val="50000"/>
              </a:schemeClr>
            </a:solidFill>
            <a:ln>
              <a:solidFill>
                <a:schemeClr val="tx1"/>
              </a:solidFill>
            </a:ln>
          </c:spPr>
          <c:invertIfNegative val="0"/>
          <c:dLbls>
            <c:delete val="1"/>
          </c:dLbls>
          <c:cat>
            <c:strRef>
              <c:f>'2.3.2 地域別永住者数推移'!$C$38:$L$38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'2.3.2 地域別永住者数推移'!$C$47:$L$47</c:f>
              <c:numCache>
                <c:formatCode>#,##0</c:formatCode>
                <c:ptCount val="10"/>
                <c:pt idx="0">
                  <c:v>517</c:v>
                </c:pt>
                <c:pt idx="1">
                  <c:v>552</c:v>
                </c:pt>
                <c:pt idx="2">
                  <c:v>621</c:v>
                </c:pt>
                <c:pt idx="3">
                  <c:v>598</c:v>
                </c:pt>
                <c:pt idx="4">
                  <c:v>622</c:v>
                </c:pt>
                <c:pt idx="5">
                  <c:v>640</c:v>
                </c:pt>
                <c:pt idx="6">
                  <c:v>653</c:v>
                </c:pt>
                <c:pt idx="7">
                  <c:v>663</c:v>
                </c:pt>
                <c:pt idx="8">
                  <c:v>667</c:v>
                </c:pt>
                <c:pt idx="9">
                  <c:v>713</c:v>
                </c:pt>
              </c:numCache>
            </c:numRef>
          </c:val>
          <c:extLst>
            <c:ext xmlns:c16="http://schemas.microsoft.com/office/drawing/2014/chart" uri="{C3380CC4-5D6E-409C-BE32-E72D297353CC}">
              <c16:uniqueId val="{00000044-B61B-44A1-92F2-BC0C0C82C9E0}"/>
            </c:ext>
          </c:extLst>
        </c:ser>
        <c:dLbls>
          <c:showLegendKey val="0"/>
          <c:showVal val="1"/>
          <c:showCatName val="0"/>
          <c:showSerName val="0"/>
          <c:showPercent val="0"/>
          <c:showBubbleSize val="0"/>
        </c:dLbls>
        <c:gapWidth val="95"/>
        <c:overlap val="100"/>
        <c:axId val="106422656"/>
        <c:axId val="106424192"/>
      </c:barChart>
      <c:catAx>
        <c:axId val="106422656"/>
        <c:scaling>
          <c:orientation val="maxMin"/>
        </c:scaling>
        <c:delete val="0"/>
        <c:axPos val="l"/>
        <c:numFmt formatCode="General" sourceLinked="0"/>
        <c:majorTickMark val="none"/>
        <c:minorTickMark val="none"/>
        <c:tickLblPos val="nextTo"/>
        <c:txPr>
          <a:bodyPr/>
          <a:lstStyle/>
          <a:p>
            <a:pPr>
              <a:defRPr sz="900"/>
            </a:pPr>
            <a:endParaRPr lang="ja-JP"/>
          </a:p>
        </c:txPr>
        <c:crossAx val="106424192"/>
        <c:crosses val="autoZero"/>
        <c:auto val="1"/>
        <c:lblAlgn val="ctr"/>
        <c:lblOffset val="100"/>
        <c:noMultiLvlLbl val="0"/>
      </c:catAx>
      <c:valAx>
        <c:axId val="106424192"/>
        <c:scaling>
          <c:orientation val="minMax"/>
        </c:scaling>
        <c:delete val="1"/>
        <c:axPos val="t"/>
        <c:numFmt formatCode="0%" sourceLinked="1"/>
        <c:majorTickMark val="none"/>
        <c:minorTickMark val="none"/>
        <c:tickLblPos val="nextTo"/>
        <c:crossAx val="106422656"/>
        <c:crosses val="autoZero"/>
        <c:crossBetween val="between"/>
      </c:valAx>
    </c:plotArea>
    <c:legend>
      <c:legendPos val="t"/>
      <c:legendEntry>
        <c:idx val="0"/>
        <c:txPr>
          <a:bodyPr/>
          <a:lstStyle/>
          <a:p>
            <a:pPr>
              <a:defRPr sz="1400"/>
            </a:pPr>
            <a:endParaRPr lang="ja-JP"/>
          </a:p>
        </c:txPr>
      </c:legendEntry>
      <c:legendEntry>
        <c:idx val="1"/>
        <c:txPr>
          <a:bodyPr/>
          <a:lstStyle/>
          <a:p>
            <a:pPr>
              <a:defRPr sz="1400"/>
            </a:pPr>
            <a:endParaRPr lang="ja-JP"/>
          </a:p>
        </c:txPr>
      </c:legendEntry>
      <c:legendEntry>
        <c:idx val="2"/>
        <c:txPr>
          <a:bodyPr/>
          <a:lstStyle/>
          <a:p>
            <a:pPr>
              <a:defRPr sz="1400"/>
            </a:pPr>
            <a:endParaRPr lang="ja-JP"/>
          </a:p>
        </c:txPr>
      </c:legendEntry>
      <c:legendEntry>
        <c:idx val="3"/>
        <c:txPr>
          <a:bodyPr/>
          <a:lstStyle/>
          <a:p>
            <a:pPr>
              <a:defRPr sz="1400"/>
            </a:pPr>
            <a:endParaRPr lang="ja-JP"/>
          </a:p>
        </c:txPr>
      </c:legendEntry>
      <c:legendEntry>
        <c:idx val="4"/>
        <c:txPr>
          <a:bodyPr/>
          <a:lstStyle/>
          <a:p>
            <a:pPr>
              <a:defRPr sz="1400"/>
            </a:pPr>
            <a:endParaRPr lang="ja-JP"/>
          </a:p>
        </c:txPr>
      </c:legendEntry>
      <c:legendEntry>
        <c:idx val="5"/>
        <c:txPr>
          <a:bodyPr/>
          <a:lstStyle/>
          <a:p>
            <a:pPr>
              <a:defRPr sz="1400"/>
            </a:pPr>
            <a:endParaRPr lang="ja-JP"/>
          </a:p>
        </c:txPr>
      </c:legendEntry>
      <c:legendEntry>
        <c:idx val="6"/>
        <c:txPr>
          <a:bodyPr/>
          <a:lstStyle/>
          <a:p>
            <a:pPr>
              <a:defRPr sz="1400"/>
            </a:pPr>
            <a:endParaRPr lang="ja-JP"/>
          </a:p>
        </c:txPr>
      </c:legendEntry>
      <c:legendEntry>
        <c:idx val="7"/>
        <c:txPr>
          <a:bodyPr/>
          <a:lstStyle/>
          <a:p>
            <a:pPr>
              <a:defRPr sz="1400"/>
            </a:pPr>
            <a:endParaRPr lang="ja-JP"/>
          </a:p>
        </c:txPr>
      </c:legendEntry>
      <c:legendEntry>
        <c:idx val="8"/>
        <c:txPr>
          <a:bodyPr/>
          <a:lstStyle/>
          <a:p>
            <a:pPr>
              <a:defRPr sz="1400"/>
            </a:pPr>
            <a:endParaRPr lang="ja-JP"/>
          </a:p>
        </c:txPr>
      </c:legendEntry>
      <c:layout>
        <c:manualLayout>
          <c:xMode val="edge"/>
          <c:yMode val="edge"/>
          <c:x val="0"/>
          <c:y val="0.89878933693894336"/>
          <c:w val="1"/>
          <c:h val="9.6873471182612456E-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0537561011703"/>
          <c:y val="7.7195509665514243E-3"/>
          <c:w val="0.87366810706486087"/>
          <c:h val="0.89094261649317685"/>
        </c:manualLayout>
      </c:layout>
      <c:barChart>
        <c:barDir val="bar"/>
        <c:grouping val="percentStacked"/>
        <c:varyColors val="0"/>
        <c:ser>
          <c:idx val="0"/>
          <c:order val="0"/>
          <c:tx>
            <c:strRef>
              <c:f>'2.3.3 地域別長期滞在者数推移'!$B$39</c:f>
              <c:strCache>
                <c:ptCount val="1"/>
                <c:pt idx="0">
                  <c:v>アジア</c:v>
                </c:pt>
              </c:strCache>
            </c:strRef>
          </c:tx>
          <c:spPr>
            <a:pattFill prst="ltHorz">
              <a:fgClr>
                <a:schemeClr val="tx1"/>
              </a:fgClr>
              <a:bgClr>
                <a:schemeClr val="accent6">
                  <a:lumMod val="75000"/>
                </a:schemeClr>
              </a:bgClr>
            </a:pattFill>
            <a:ln>
              <a:solidFill>
                <a:schemeClr val="tx1"/>
              </a:solidFill>
            </a:ln>
          </c:spPr>
          <c:invertIfNegative val="0"/>
          <c:dLbls>
            <c:dLbl>
              <c:idx val="0"/>
              <c:layout>
                <c:manualLayout>
                  <c:x val="-1.1467083234086082E-2"/>
                  <c:y val="3.5344541355685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9F-4525-BACA-EFF13A4D9629}"/>
                </c:ext>
              </c:extLst>
            </c:dLbl>
            <c:dLbl>
              <c:idx val="1"/>
              <c:layout>
                <c:manualLayout>
                  <c:x val="-1.3256084693538837E-2"/>
                  <c:y val="3.7533750085765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9F-4525-BACA-EFF13A4D9629}"/>
                </c:ext>
              </c:extLst>
            </c:dLbl>
            <c:dLbl>
              <c:idx val="2"/>
              <c:layout>
                <c:manualLayout>
                  <c:x val="-1.7859243960744963E-2"/>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9F-4525-BACA-EFF13A4D9629}"/>
                </c:ext>
              </c:extLst>
            </c:dLbl>
            <c:dLbl>
              <c:idx val="3"/>
              <c:layout>
                <c:manualLayout>
                  <c:x val="-9.2064779677479124E-3"/>
                  <c:y val="3.9723131208059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9F-4525-BACA-EFF13A4D9629}"/>
                </c:ext>
              </c:extLst>
            </c:dLbl>
            <c:dLbl>
              <c:idx val="4"/>
              <c:layout>
                <c:manualLayout>
                  <c:x val="-1.3256084693538837E-2"/>
                  <c:y val="3.5712253948902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9F-4525-BACA-EFF13A4D9629}"/>
                </c:ext>
              </c:extLst>
            </c:dLbl>
            <c:dLbl>
              <c:idx val="5"/>
              <c:layout>
                <c:manualLayout>
                  <c:x val="-9.0218541650524033E-3"/>
                  <c:y val="3.8269520056627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9F-4525-BACA-EFF13A4D9629}"/>
                </c:ext>
              </c:extLst>
            </c:dLbl>
            <c:dLbl>
              <c:idx val="6"/>
              <c:layout>
                <c:manualLayout>
                  <c:x val="-8.837389795692558E-3"/>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9F-4525-BACA-EFF13A4D9629}"/>
                </c:ext>
              </c:extLst>
            </c:dLbl>
            <c:dLbl>
              <c:idx val="7"/>
              <c:layout>
                <c:manualLayout>
                  <c:x val="-8.837389795692558E-3"/>
                  <c:y val="3.7166037492548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9F-4525-BACA-EFF13A4D9629}"/>
                </c:ext>
              </c:extLst>
            </c:dLbl>
            <c:dLbl>
              <c:idx val="8"/>
              <c:layout>
                <c:manualLayout>
                  <c:x val="-6.6279626301015875E-3"/>
                  <c:y val="3.9355246222627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9F-4525-BACA-EFF13A4D9629}"/>
                </c:ext>
              </c:extLst>
            </c:dLbl>
            <c:dLbl>
              <c:idx val="9"/>
              <c:layout>
                <c:manualLayout>
                  <c:x val="-8.837389795692558E-3"/>
                  <c:y val="3.571225394890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9F-4525-BACA-EFF13A4D9629}"/>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地域別長期滞在者数推移'!$C$39:$L$39</c:f>
              <c:numCache>
                <c:formatCode>#,##0</c:formatCode>
                <c:ptCount val="10"/>
                <c:pt idx="0">
                  <c:v>252376</c:v>
                </c:pt>
                <c:pt idx="1">
                  <c:v>267064</c:v>
                </c:pt>
                <c:pt idx="2">
                  <c:v>273722</c:v>
                </c:pt>
                <c:pt idx="3">
                  <c:v>274688</c:v>
                </c:pt>
                <c:pt idx="4">
                  <c:v>282994</c:v>
                </c:pt>
                <c:pt idx="5">
                  <c:v>291817</c:v>
                </c:pt>
                <c:pt idx="6">
                  <c:v>309046</c:v>
                </c:pt>
                <c:pt idx="7">
                  <c:v>338317</c:v>
                </c:pt>
                <c:pt idx="8">
                  <c:v>339860</c:v>
                </c:pt>
                <c:pt idx="9">
                  <c:v>353960</c:v>
                </c:pt>
              </c:numCache>
            </c:numRef>
          </c:val>
          <c:extLst>
            <c:ext xmlns:c16="http://schemas.microsoft.com/office/drawing/2014/chart" uri="{C3380CC4-5D6E-409C-BE32-E72D297353CC}">
              <c16:uniqueId val="{0000000A-1D9F-4525-BACA-EFF13A4D9629}"/>
            </c:ext>
          </c:extLst>
        </c:ser>
        <c:ser>
          <c:idx val="1"/>
          <c:order val="1"/>
          <c:tx>
            <c:strRef>
              <c:f>'2.3.3 地域別長期滞在者数推移'!$B$40</c:f>
              <c:strCache>
                <c:ptCount val="1"/>
                <c:pt idx="0">
                  <c:v>大洋州</c:v>
                </c:pt>
              </c:strCache>
            </c:strRef>
          </c:tx>
          <c:spPr>
            <a:pattFill prst="pct10">
              <a:fgClr>
                <a:schemeClr val="tx1"/>
              </a:fgClr>
              <a:bgClr>
                <a:schemeClr val="accent5">
                  <a:lumMod val="40000"/>
                  <a:lumOff val="60000"/>
                </a:schemeClr>
              </a:bgClr>
            </a:pattFill>
            <a:ln>
              <a:solidFill>
                <a:schemeClr val="tx1"/>
              </a:solidFill>
            </a:ln>
          </c:spPr>
          <c:invertIfNegative val="0"/>
          <c:dLbls>
            <c:dLbl>
              <c:idx val="0"/>
              <c:layout>
                <c:manualLayout>
                  <c:x val="2.7366732066220955E-3"/>
                  <c:y val="3.7219823863426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9F-4525-BACA-EFF13A4D9629}"/>
                </c:ext>
              </c:extLst>
            </c:dLbl>
            <c:dLbl>
              <c:idx val="1"/>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9F-4525-BACA-EFF13A4D9629}"/>
                </c:ext>
              </c:extLst>
            </c:dLbl>
            <c:dLbl>
              <c:idx val="2"/>
              <c:layout>
                <c:manualLayout>
                  <c:x val="0"/>
                  <c:y val="3.9408860201292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9F-4525-BACA-EFF13A4D9629}"/>
                </c:ext>
              </c:extLst>
            </c:dLbl>
            <c:dLbl>
              <c:idx val="3"/>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9F-4525-BACA-EFF13A4D9629}"/>
                </c:ext>
              </c:extLst>
            </c:dLbl>
            <c:dLbl>
              <c:idx val="4"/>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9F-4525-BACA-EFF13A4D9629}"/>
                </c:ext>
              </c:extLst>
            </c:dLbl>
            <c:dLbl>
              <c:idx val="5"/>
              <c:layout>
                <c:manualLayout>
                  <c:x val="0"/>
                  <c:y val="3.7219479078998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9F-4525-BACA-EFF13A4D9629}"/>
                </c:ext>
              </c:extLst>
            </c:dLbl>
            <c:dLbl>
              <c:idx val="6"/>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D9F-4525-BACA-EFF13A4D9629}"/>
                </c:ext>
              </c:extLst>
            </c:dLbl>
            <c:dLbl>
              <c:idx val="7"/>
              <c:layout>
                <c:manualLayout>
                  <c:x val="0"/>
                  <c:y val="3.2840716834410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D9F-4525-BACA-EFF13A4D9629}"/>
                </c:ext>
              </c:extLst>
            </c:dLbl>
            <c:dLbl>
              <c:idx val="8"/>
              <c:layout>
                <c:manualLayout>
                  <c:x val="0"/>
                  <c:y val="3.721947907899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D9F-4525-BACA-EFF13A4D9629}"/>
                </c:ext>
              </c:extLst>
            </c:dLbl>
            <c:dLbl>
              <c:idx val="9"/>
              <c:layout>
                <c:manualLayout>
                  <c:x val="0"/>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D9F-4525-BACA-EFF13A4D9629}"/>
                </c:ext>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地域別長期滞在者数推移'!$C$40:$L$40</c:f>
              <c:numCache>
                <c:formatCode>#,##0</c:formatCode>
                <c:ptCount val="10"/>
                <c:pt idx="0">
                  <c:v>39652</c:v>
                </c:pt>
                <c:pt idx="1">
                  <c:v>41788</c:v>
                </c:pt>
                <c:pt idx="2">
                  <c:v>42938</c:v>
                </c:pt>
                <c:pt idx="3">
                  <c:v>43317</c:v>
                </c:pt>
                <c:pt idx="4">
                  <c:v>44465</c:v>
                </c:pt>
                <c:pt idx="5">
                  <c:v>41346</c:v>
                </c:pt>
                <c:pt idx="6">
                  <c:v>42290</c:v>
                </c:pt>
                <c:pt idx="7">
                  <c:v>44651</c:v>
                </c:pt>
                <c:pt idx="8">
                  <c:v>47454</c:v>
                </c:pt>
                <c:pt idx="9">
                  <c:v>48178</c:v>
                </c:pt>
              </c:numCache>
            </c:numRef>
          </c:val>
          <c:extLst>
            <c:ext xmlns:c16="http://schemas.microsoft.com/office/drawing/2014/chart" uri="{C3380CC4-5D6E-409C-BE32-E72D297353CC}">
              <c16:uniqueId val="{00000015-1D9F-4525-BACA-EFF13A4D9629}"/>
            </c:ext>
          </c:extLst>
        </c:ser>
        <c:ser>
          <c:idx val="2"/>
          <c:order val="2"/>
          <c:tx>
            <c:strRef>
              <c:f>'2.3.3 地域別長期滞在者数推移'!$B$41</c:f>
              <c:strCache>
                <c:ptCount val="1"/>
                <c:pt idx="0">
                  <c:v>北米</c:v>
                </c:pt>
              </c:strCache>
            </c:strRef>
          </c:tx>
          <c:spPr>
            <a:pattFill prst="dotGrid">
              <a:fgClr>
                <a:schemeClr val="tx1"/>
              </a:fgClr>
              <a:bgClr>
                <a:srgbClr val="FFC000"/>
              </a:bgClr>
            </a:pattFill>
            <a:ln>
              <a:solidFill>
                <a:sysClr val="windowText" lastClr="000000"/>
              </a:solidFill>
            </a:ln>
          </c:spPr>
          <c:invertIfNegative val="0"/>
          <c:dLbls>
            <c:dLbl>
              <c:idx val="0"/>
              <c:layout>
                <c:manualLayout>
                  <c:x val="7.4241932323696105E-17"/>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D9F-4525-BACA-EFF13A4D9629}"/>
                </c:ext>
              </c:extLst>
            </c:dLbl>
            <c:dLbl>
              <c:idx val="1"/>
              <c:layout>
                <c:manualLayout>
                  <c:x val="4.0496067257909246E-3"/>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D9F-4525-BACA-EFF13A4D9629}"/>
                </c:ext>
              </c:extLst>
            </c:dLbl>
            <c:dLbl>
              <c:idx val="2"/>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D9F-4525-BACA-EFF13A4D9629}"/>
                </c:ext>
              </c:extLst>
            </c:dLbl>
            <c:dLbl>
              <c:idx val="3"/>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D9F-4525-BACA-EFF13A4D9629}"/>
                </c:ext>
              </c:extLst>
            </c:dLbl>
            <c:dLbl>
              <c:idx val="4"/>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D9F-4525-BACA-EFF13A4D9629}"/>
                </c:ext>
              </c:extLst>
            </c:dLbl>
            <c:dLbl>
              <c:idx val="5"/>
              <c:layout>
                <c:manualLayout>
                  <c:x val="7.4241932323696105E-17"/>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9F-4525-BACA-EFF13A4D9629}"/>
                </c:ext>
              </c:extLst>
            </c:dLbl>
            <c:dLbl>
              <c:idx val="6"/>
              <c:layout>
                <c:manualLayout>
                  <c:x val="0"/>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D9F-4525-BACA-EFF13A4D9629}"/>
                </c:ext>
              </c:extLst>
            </c:dLbl>
            <c:dLbl>
              <c:idx val="7"/>
              <c:layout>
                <c:manualLayout>
                  <c:x val="-7.4241932323696105E-17"/>
                  <c:y val="3.28407168344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9F-4525-BACA-EFF13A4D9629}"/>
                </c:ext>
              </c:extLst>
            </c:dLbl>
            <c:dLbl>
              <c:idx val="8"/>
              <c:layout>
                <c:manualLayout>
                  <c:x val="0"/>
                  <c:y val="3.503044274113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D9F-4525-BACA-EFF13A4D9629}"/>
                </c:ext>
              </c:extLst>
            </c:dLbl>
            <c:dLbl>
              <c:idx val="9"/>
              <c:layout>
                <c:manualLayout>
                  <c:x val="-7.4241932323696105E-17"/>
                  <c:y val="3.5030097956704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D9F-4525-BACA-EFF13A4D96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地域別長期滞在者数推移'!$C$41:$L$41</c:f>
              <c:numCache>
                <c:formatCode>#,##0</c:formatCode>
                <c:ptCount val="10"/>
                <c:pt idx="0">
                  <c:v>256295</c:v>
                </c:pt>
                <c:pt idx="1">
                  <c:v>263756</c:v>
                </c:pt>
                <c:pt idx="2">
                  <c:v>265377</c:v>
                </c:pt>
                <c:pt idx="3">
                  <c:v>269480</c:v>
                </c:pt>
                <c:pt idx="4">
                  <c:v>263221</c:v>
                </c:pt>
                <c:pt idx="5">
                  <c:v>261770</c:v>
                </c:pt>
                <c:pt idx="6">
                  <c:v>263579</c:v>
                </c:pt>
                <c:pt idx="7">
                  <c:v>274886</c:v>
                </c:pt>
                <c:pt idx="8">
                  <c:v>272355</c:v>
                </c:pt>
                <c:pt idx="9">
                  <c:v>263832</c:v>
                </c:pt>
              </c:numCache>
            </c:numRef>
          </c:val>
          <c:extLst>
            <c:ext xmlns:c16="http://schemas.microsoft.com/office/drawing/2014/chart" uri="{C3380CC4-5D6E-409C-BE32-E72D297353CC}">
              <c16:uniqueId val="{00000020-1D9F-4525-BACA-EFF13A4D9629}"/>
            </c:ext>
          </c:extLst>
        </c:ser>
        <c:ser>
          <c:idx val="3"/>
          <c:order val="3"/>
          <c:tx>
            <c:strRef>
              <c:f>'2.3.3 地域別長期滞在者数推移'!$B$42</c:f>
              <c:strCache>
                <c:ptCount val="1"/>
                <c:pt idx="0">
                  <c:v>中米</c:v>
                </c:pt>
              </c:strCache>
            </c:strRef>
          </c:tx>
          <c:spPr>
            <a:pattFill prst="trellis">
              <a:fgClr>
                <a:schemeClr val="tx1"/>
              </a:fgClr>
              <a:bgClr>
                <a:schemeClr val="bg1"/>
              </a:bgClr>
            </a:pattFill>
            <a:ln>
              <a:solidFill>
                <a:schemeClr val="tx1"/>
              </a:solidFill>
            </a:ln>
          </c:spPr>
          <c:invertIfNegative val="0"/>
          <c:dLbls>
            <c:delete val="1"/>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地域別長期滞在者数推移'!$C$42:$L$42</c:f>
              <c:numCache>
                <c:formatCode>#,##0</c:formatCode>
                <c:ptCount val="10"/>
                <c:pt idx="0">
                  <c:v>5550</c:v>
                </c:pt>
                <c:pt idx="1">
                  <c:v>5606</c:v>
                </c:pt>
                <c:pt idx="2">
                  <c:v>5819</c:v>
                </c:pt>
                <c:pt idx="3">
                  <c:v>6090</c:v>
                </c:pt>
                <c:pt idx="4">
                  <c:v>6286</c:v>
                </c:pt>
                <c:pt idx="5">
                  <c:v>6637</c:v>
                </c:pt>
                <c:pt idx="6">
                  <c:v>6973</c:v>
                </c:pt>
                <c:pt idx="7">
                  <c:v>7824</c:v>
                </c:pt>
                <c:pt idx="8">
                  <c:v>8005</c:v>
                </c:pt>
                <c:pt idx="9">
                  <c:v>8711</c:v>
                </c:pt>
              </c:numCache>
            </c:numRef>
          </c:val>
          <c:extLst>
            <c:ext xmlns:c16="http://schemas.microsoft.com/office/drawing/2014/chart" uri="{C3380CC4-5D6E-409C-BE32-E72D297353CC}">
              <c16:uniqueId val="{00000021-1D9F-4525-BACA-EFF13A4D9629}"/>
            </c:ext>
          </c:extLst>
        </c:ser>
        <c:ser>
          <c:idx val="4"/>
          <c:order val="4"/>
          <c:tx>
            <c:strRef>
              <c:f>'2.3.3 地域別長期滞在者数推移'!$B$43</c:f>
              <c:strCache>
                <c:ptCount val="1"/>
                <c:pt idx="0">
                  <c:v>南米</c:v>
                </c:pt>
              </c:strCache>
            </c:strRef>
          </c:tx>
          <c:spPr>
            <a:pattFill prst="dashUpDiag">
              <a:fgClr>
                <a:schemeClr val="tx1"/>
              </a:fgClr>
              <a:bgClr>
                <a:srgbClr val="FFFF00"/>
              </a:bgClr>
            </a:pattFill>
            <a:ln>
              <a:solidFill>
                <a:schemeClr val="tx1"/>
              </a:solidFill>
            </a:ln>
          </c:spPr>
          <c:invertIfNegative val="0"/>
          <c:dLbls>
            <c:delete val="1"/>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地域別長期滞在者数推移'!$C$43:$L$43</c:f>
              <c:numCache>
                <c:formatCode>#,##0</c:formatCode>
                <c:ptCount val="10"/>
                <c:pt idx="0">
                  <c:v>5347</c:v>
                </c:pt>
                <c:pt idx="1">
                  <c:v>5262</c:v>
                </c:pt>
                <c:pt idx="2">
                  <c:v>5146</c:v>
                </c:pt>
                <c:pt idx="3">
                  <c:v>5613</c:v>
                </c:pt>
                <c:pt idx="4">
                  <c:v>5902</c:v>
                </c:pt>
                <c:pt idx="5">
                  <c:v>5885</c:v>
                </c:pt>
                <c:pt idx="6">
                  <c:v>5861</c:v>
                </c:pt>
                <c:pt idx="7">
                  <c:v>7003</c:v>
                </c:pt>
                <c:pt idx="8">
                  <c:v>8023</c:v>
                </c:pt>
                <c:pt idx="9">
                  <c:v>7781</c:v>
                </c:pt>
              </c:numCache>
            </c:numRef>
          </c:val>
          <c:extLst>
            <c:ext xmlns:c16="http://schemas.microsoft.com/office/drawing/2014/chart" uri="{C3380CC4-5D6E-409C-BE32-E72D297353CC}">
              <c16:uniqueId val="{00000022-1D9F-4525-BACA-EFF13A4D9629}"/>
            </c:ext>
          </c:extLst>
        </c:ser>
        <c:ser>
          <c:idx val="5"/>
          <c:order val="5"/>
          <c:tx>
            <c:strRef>
              <c:f>'2.3.3 地域別長期滞在者数推移'!$B$44</c:f>
              <c:strCache>
                <c:ptCount val="1"/>
                <c:pt idx="0">
                  <c:v>西欧</c:v>
                </c:pt>
              </c:strCache>
            </c:strRef>
          </c:tx>
          <c:spPr>
            <a:pattFill prst="openDmnd">
              <a:fgClr>
                <a:schemeClr val="tx1"/>
              </a:fgClr>
              <a:bgClr>
                <a:schemeClr val="accent2">
                  <a:lumMod val="40000"/>
                  <a:lumOff val="60000"/>
                </a:schemeClr>
              </a:bgClr>
            </a:pattFill>
            <a:ln>
              <a:solidFill>
                <a:schemeClr val="tx1"/>
              </a:solidFill>
            </a:ln>
          </c:spPr>
          <c:invertIfNegative val="0"/>
          <c:dLbls>
            <c:dLbl>
              <c:idx val="0"/>
              <c:layout>
                <c:manualLayout>
                  <c:x val="0"/>
                  <c:y val="3.5030097956704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D9F-4525-BACA-EFF13A4D9629}"/>
                </c:ext>
              </c:extLst>
            </c:dLbl>
            <c:dLbl>
              <c:idx val="1"/>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D9F-4525-BACA-EFF13A4D9629}"/>
                </c:ext>
              </c:extLst>
            </c:dLbl>
            <c:dLbl>
              <c:idx val="2"/>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D9F-4525-BACA-EFF13A4D9629}"/>
                </c:ext>
              </c:extLst>
            </c:dLbl>
            <c:dLbl>
              <c:idx val="3"/>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D9F-4525-BACA-EFF13A4D9629}"/>
                </c:ext>
              </c:extLst>
            </c:dLbl>
            <c:dLbl>
              <c:idx val="4"/>
              <c:layout>
                <c:manualLayout>
                  <c:x val="2.0248033628954623E-3"/>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D9F-4525-BACA-EFF13A4D9629}"/>
                </c:ext>
              </c:extLst>
            </c:dLbl>
            <c:dLbl>
              <c:idx val="5"/>
              <c:layout>
                <c:manualLayout>
                  <c:x val="0"/>
                  <c:y val="4.1598241323586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D9F-4525-BACA-EFF13A4D9629}"/>
                </c:ext>
              </c:extLst>
            </c:dLbl>
            <c:dLbl>
              <c:idx val="6"/>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D9F-4525-BACA-EFF13A4D9629}"/>
                </c:ext>
              </c:extLst>
            </c:dLbl>
            <c:dLbl>
              <c:idx val="7"/>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D9F-4525-BACA-EFF13A4D9629}"/>
                </c:ext>
              </c:extLst>
            </c:dLbl>
            <c:dLbl>
              <c:idx val="8"/>
              <c:layout>
                <c:manualLayout>
                  <c:x val="0"/>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D9F-4525-BACA-EFF13A4D9629}"/>
                </c:ext>
              </c:extLst>
            </c:dLbl>
            <c:dLbl>
              <c:idx val="9"/>
              <c:layout>
                <c:manualLayout>
                  <c:x val="2.0248033628954623E-3"/>
                  <c:y val="3.9408860201292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D9F-4525-BACA-EFF13A4D96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地域別長期滞在者数推移'!$C$44:$L$44</c:f>
              <c:numCache>
                <c:formatCode>#,##0</c:formatCode>
                <c:ptCount val="10"/>
                <c:pt idx="0">
                  <c:v>124972</c:v>
                </c:pt>
                <c:pt idx="1">
                  <c:v>132912</c:v>
                </c:pt>
                <c:pt idx="2">
                  <c:v>131572</c:v>
                </c:pt>
                <c:pt idx="3">
                  <c:v>133970</c:v>
                </c:pt>
                <c:pt idx="4">
                  <c:v>132789</c:v>
                </c:pt>
                <c:pt idx="5">
                  <c:v>129076</c:v>
                </c:pt>
                <c:pt idx="6">
                  <c:v>132632</c:v>
                </c:pt>
                <c:pt idx="7">
                  <c:v>141967</c:v>
                </c:pt>
                <c:pt idx="8">
                  <c:v>140608</c:v>
                </c:pt>
                <c:pt idx="9">
                  <c:v>147746</c:v>
                </c:pt>
              </c:numCache>
            </c:numRef>
          </c:val>
          <c:extLst>
            <c:ext xmlns:c16="http://schemas.microsoft.com/office/drawing/2014/chart" uri="{C3380CC4-5D6E-409C-BE32-E72D297353CC}">
              <c16:uniqueId val="{0000002D-1D9F-4525-BACA-EFF13A4D9629}"/>
            </c:ext>
          </c:extLst>
        </c:ser>
        <c:ser>
          <c:idx val="6"/>
          <c:order val="6"/>
          <c:tx>
            <c:strRef>
              <c:f>'2.3.3 地域別長期滞在者数推移'!$B$45</c:f>
              <c:strCache>
                <c:ptCount val="1"/>
                <c:pt idx="0">
                  <c:v>東欧・旧ソ連</c:v>
                </c:pt>
              </c:strCache>
            </c:strRef>
          </c:tx>
          <c:spPr>
            <a:solidFill>
              <a:schemeClr val="tx1"/>
            </a:solidFill>
            <a:ln>
              <a:solidFill>
                <a:schemeClr val="tx1"/>
              </a:solidFill>
            </a:ln>
          </c:spPr>
          <c:invertIfNegative val="0"/>
          <c:dLbls>
            <c:delete val="1"/>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地域別長期滞在者数推移'!$C$45:$L$45</c:f>
              <c:numCache>
                <c:formatCode>#,##0</c:formatCode>
                <c:ptCount val="10"/>
                <c:pt idx="0">
                  <c:v>6456</c:v>
                </c:pt>
                <c:pt idx="1">
                  <c:v>6862</c:v>
                </c:pt>
                <c:pt idx="2">
                  <c:v>7129</c:v>
                </c:pt>
                <c:pt idx="3">
                  <c:v>7156</c:v>
                </c:pt>
                <c:pt idx="4">
                  <c:v>6985</c:v>
                </c:pt>
                <c:pt idx="5">
                  <c:v>6855</c:v>
                </c:pt>
                <c:pt idx="6">
                  <c:v>7084</c:v>
                </c:pt>
                <c:pt idx="7">
                  <c:v>7664</c:v>
                </c:pt>
                <c:pt idx="8">
                  <c:v>7805</c:v>
                </c:pt>
                <c:pt idx="9">
                  <c:v>7869</c:v>
                </c:pt>
              </c:numCache>
            </c:numRef>
          </c:val>
          <c:extLst>
            <c:ext xmlns:c16="http://schemas.microsoft.com/office/drawing/2014/chart" uri="{C3380CC4-5D6E-409C-BE32-E72D297353CC}">
              <c16:uniqueId val="{0000002E-1D9F-4525-BACA-EFF13A4D9629}"/>
            </c:ext>
          </c:extLst>
        </c:ser>
        <c:ser>
          <c:idx val="7"/>
          <c:order val="7"/>
          <c:tx>
            <c:strRef>
              <c:f>'2.3.3 地域別長期滞在者数推移'!$B$46</c:f>
              <c:strCache>
                <c:ptCount val="1"/>
                <c:pt idx="0">
                  <c:v>中東</c:v>
                </c:pt>
              </c:strCache>
            </c:strRef>
          </c:tx>
          <c:spPr>
            <a:noFill/>
            <a:ln>
              <a:solidFill>
                <a:schemeClr val="tx1"/>
              </a:solidFill>
            </a:ln>
          </c:spPr>
          <c:invertIfNegative val="0"/>
          <c:dLbls>
            <c:delete val="1"/>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地域別長期滞在者数推移'!$C$46:$L$46</c:f>
              <c:numCache>
                <c:formatCode>#,##0</c:formatCode>
                <c:ptCount val="10"/>
                <c:pt idx="0">
                  <c:v>5732</c:v>
                </c:pt>
                <c:pt idx="1">
                  <c:v>6292</c:v>
                </c:pt>
                <c:pt idx="2">
                  <c:v>7463</c:v>
                </c:pt>
                <c:pt idx="3">
                  <c:v>8321</c:v>
                </c:pt>
                <c:pt idx="4">
                  <c:v>8312</c:v>
                </c:pt>
                <c:pt idx="5">
                  <c:v>8051</c:v>
                </c:pt>
                <c:pt idx="6">
                  <c:v>7706</c:v>
                </c:pt>
                <c:pt idx="7">
                  <c:v>7802</c:v>
                </c:pt>
                <c:pt idx="8">
                  <c:v>8006</c:v>
                </c:pt>
                <c:pt idx="9">
                  <c:v>8249</c:v>
                </c:pt>
              </c:numCache>
            </c:numRef>
          </c:val>
          <c:extLst>
            <c:ext xmlns:c16="http://schemas.microsoft.com/office/drawing/2014/chart" uri="{C3380CC4-5D6E-409C-BE32-E72D297353CC}">
              <c16:uniqueId val="{0000002F-1D9F-4525-BACA-EFF13A4D9629}"/>
            </c:ext>
          </c:extLst>
        </c:ser>
        <c:ser>
          <c:idx val="8"/>
          <c:order val="8"/>
          <c:tx>
            <c:strRef>
              <c:f>'2.3.3 地域別長期滞在者数推移'!$B$47</c:f>
              <c:strCache>
                <c:ptCount val="1"/>
                <c:pt idx="0">
                  <c:v>アフリカ</c:v>
                </c:pt>
              </c:strCache>
            </c:strRef>
          </c:tx>
          <c:spPr>
            <a:solidFill>
              <a:schemeClr val="bg2">
                <a:lumMod val="50000"/>
              </a:schemeClr>
            </a:solidFill>
            <a:ln>
              <a:solidFill>
                <a:schemeClr val="tx1"/>
              </a:solidFill>
            </a:ln>
          </c:spPr>
          <c:invertIfNegative val="0"/>
          <c:dLbls>
            <c:delete val="1"/>
          </c:dLbls>
          <c:cat>
            <c:strRef>
              <c:f>'2.3.3 地域別長期滞在者数推移'!$C$38:$L$38</c:f>
              <c:strCache>
                <c:ptCount val="10"/>
                <c:pt idx="0">
                  <c:v>平成１７年</c:v>
                </c:pt>
                <c:pt idx="1">
                  <c:v> １８年</c:v>
                </c:pt>
                <c:pt idx="2">
                  <c:v> １９年</c:v>
                </c:pt>
                <c:pt idx="3">
                  <c:v> ２０年</c:v>
                </c:pt>
                <c:pt idx="4">
                  <c:v> ２１年</c:v>
                </c:pt>
                <c:pt idx="5">
                  <c:v> ２２年</c:v>
                </c:pt>
                <c:pt idx="6">
                  <c:v> ２３年</c:v>
                </c:pt>
                <c:pt idx="7">
                  <c:v> ２４年</c:v>
                </c:pt>
                <c:pt idx="8">
                  <c:v> ２５年</c:v>
                </c:pt>
                <c:pt idx="9">
                  <c:v> ２６年</c:v>
                </c:pt>
              </c:strCache>
            </c:strRef>
          </c:cat>
          <c:val>
            <c:numRef>
              <c:f>'2.3.3 地域別長期滞在者数推移'!$C$47:$L$47</c:f>
              <c:numCache>
                <c:formatCode>#,##0</c:formatCode>
                <c:ptCount val="10"/>
                <c:pt idx="0">
                  <c:v>5552</c:v>
                </c:pt>
                <c:pt idx="1">
                  <c:v>5799</c:v>
                </c:pt>
                <c:pt idx="2">
                  <c:v>6696</c:v>
                </c:pt>
                <c:pt idx="3">
                  <c:v>7060</c:v>
                </c:pt>
                <c:pt idx="4">
                  <c:v>7266</c:v>
                </c:pt>
                <c:pt idx="5">
                  <c:v>7323</c:v>
                </c:pt>
                <c:pt idx="6">
                  <c:v>7449</c:v>
                </c:pt>
                <c:pt idx="7">
                  <c:v>7573</c:v>
                </c:pt>
                <c:pt idx="8">
                  <c:v>7370</c:v>
                </c:pt>
                <c:pt idx="9">
                  <c:v>7337.1</c:v>
                </c:pt>
              </c:numCache>
            </c:numRef>
          </c:val>
          <c:extLst>
            <c:ext xmlns:c16="http://schemas.microsoft.com/office/drawing/2014/chart" uri="{C3380CC4-5D6E-409C-BE32-E72D297353CC}">
              <c16:uniqueId val="{00000030-1D9F-4525-BACA-EFF13A4D9629}"/>
            </c:ext>
          </c:extLst>
        </c:ser>
        <c:dLbls>
          <c:showLegendKey val="0"/>
          <c:showVal val="1"/>
          <c:showCatName val="0"/>
          <c:showSerName val="0"/>
          <c:showPercent val="0"/>
          <c:showBubbleSize val="0"/>
        </c:dLbls>
        <c:gapWidth val="95"/>
        <c:overlap val="100"/>
        <c:axId val="106722432"/>
        <c:axId val="106723968"/>
      </c:barChart>
      <c:catAx>
        <c:axId val="106722432"/>
        <c:scaling>
          <c:orientation val="maxMin"/>
        </c:scaling>
        <c:delete val="0"/>
        <c:axPos val="l"/>
        <c:numFmt formatCode="General" sourceLinked="0"/>
        <c:majorTickMark val="none"/>
        <c:minorTickMark val="none"/>
        <c:tickLblPos val="nextTo"/>
        <c:txPr>
          <a:bodyPr/>
          <a:lstStyle/>
          <a:p>
            <a:pPr>
              <a:defRPr sz="900"/>
            </a:pPr>
            <a:endParaRPr lang="ja-JP"/>
          </a:p>
        </c:txPr>
        <c:crossAx val="106723968"/>
        <c:crosses val="autoZero"/>
        <c:auto val="1"/>
        <c:lblAlgn val="ctr"/>
        <c:lblOffset val="100"/>
        <c:noMultiLvlLbl val="0"/>
      </c:catAx>
      <c:valAx>
        <c:axId val="106723968"/>
        <c:scaling>
          <c:orientation val="minMax"/>
        </c:scaling>
        <c:delete val="1"/>
        <c:axPos val="t"/>
        <c:numFmt formatCode="0%" sourceLinked="1"/>
        <c:majorTickMark val="none"/>
        <c:minorTickMark val="none"/>
        <c:tickLblPos val="nextTo"/>
        <c:crossAx val="106722432"/>
        <c:crosses val="autoZero"/>
        <c:crossBetween val="between"/>
      </c:valAx>
    </c:plotArea>
    <c:legend>
      <c:legendPos val="t"/>
      <c:layout>
        <c:manualLayout>
          <c:xMode val="edge"/>
          <c:yMode val="edge"/>
          <c:x val="0"/>
          <c:y val="0.89878933693894336"/>
          <c:w val="1"/>
          <c:h val="9.6873471182612456E-2"/>
        </c:manualLayout>
      </c:layout>
      <c:overlay val="0"/>
      <c:txPr>
        <a:bodyPr/>
        <a:lstStyle/>
        <a:p>
          <a:pPr>
            <a:defRPr sz="1400"/>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400"/>
              <a:t>地域別男女比率  </a:t>
            </a:r>
            <a:r>
              <a:rPr lang="ja-JP" altLang="en-US" sz="1200"/>
              <a:t>（平成２６年）</a:t>
            </a:r>
          </a:p>
        </c:rich>
      </c:tx>
      <c:layout>
        <c:manualLayout>
          <c:xMode val="edge"/>
          <c:yMode val="edge"/>
          <c:x val="0.11476561798351623"/>
          <c:y val="2.0645775110687933E-2"/>
        </c:manualLayout>
      </c:layout>
      <c:overlay val="0"/>
    </c:title>
    <c:autoTitleDeleted val="0"/>
    <c:plotArea>
      <c:layout>
        <c:manualLayout>
          <c:layoutTarget val="inner"/>
          <c:xMode val="edge"/>
          <c:yMode val="edge"/>
          <c:x val="0.23488239201215114"/>
          <c:y val="0.11932560936437861"/>
          <c:w val="0.69333921545986021"/>
          <c:h val="0.80514715059079411"/>
        </c:manualLayout>
      </c:layout>
      <c:barChart>
        <c:barDir val="bar"/>
        <c:grouping val="percentStacked"/>
        <c:varyColors val="0"/>
        <c:ser>
          <c:idx val="0"/>
          <c:order val="0"/>
          <c:tx>
            <c:strRef>
              <c:f>'2.4 男女別邦人数推移'!$E$62</c:f>
              <c:strCache>
                <c:ptCount val="1"/>
                <c:pt idx="0">
                  <c:v>男</c:v>
                </c:pt>
              </c:strCache>
            </c:strRef>
          </c:tx>
          <c:spPr>
            <a:pattFill prst="pct5">
              <a:fgClr>
                <a:schemeClr val="tx1"/>
              </a:fgClr>
              <a:bgClr>
                <a:srgbClr val="FFC000"/>
              </a:bgClr>
            </a:pattFill>
            <a:ln>
              <a:solidFill>
                <a:schemeClr val="tx1"/>
              </a:solidFill>
            </a:ln>
          </c:spPr>
          <c:invertIfNegative val="0"/>
          <c:dLbls>
            <c:dLbl>
              <c:idx val="0"/>
              <c:layout>
                <c:manualLayout>
                  <c:x val="4.1925205433506621E-3"/>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2-4C0B-B8C7-64901143BEF1}"/>
                </c:ext>
              </c:extLst>
            </c:dLbl>
            <c:dLbl>
              <c:idx val="1"/>
              <c:layout>
                <c:manualLayout>
                  <c:x val="0"/>
                  <c:y val="3.7908873263163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2-4C0B-B8C7-64901143BEF1}"/>
                </c:ext>
              </c:extLst>
            </c:dLbl>
            <c:dLbl>
              <c:idx val="2"/>
              <c:layout>
                <c:manualLayout>
                  <c:x val="0"/>
                  <c:y val="3.790868670466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F2-4C0B-B8C7-64901143BEF1}"/>
                </c:ext>
              </c:extLst>
            </c:dLbl>
            <c:dLbl>
              <c:idx val="3"/>
              <c:layout>
                <c:manualLayout>
                  <c:x val="0"/>
                  <c:y val="4.027797962370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2-4C0B-B8C7-64901143BEF1}"/>
                </c:ext>
              </c:extLst>
            </c:dLbl>
            <c:dLbl>
              <c:idx val="4"/>
              <c:layout>
                <c:manualLayout>
                  <c:x val="-4.1925205433506621E-3"/>
                  <c:y val="4.2647272542749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2-4C0B-B8C7-64901143BEF1}"/>
                </c:ext>
              </c:extLst>
            </c:dLbl>
            <c:dLbl>
              <c:idx val="5"/>
              <c:layout>
                <c:manualLayout>
                  <c:x val="-4.1925205433506621E-3"/>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F2-4C0B-B8C7-64901143BEF1}"/>
                </c:ext>
              </c:extLst>
            </c:dLbl>
            <c:dLbl>
              <c:idx val="6"/>
              <c:layout>
                <c:manualLayout>
                  <c:x val="0"/>
                  <c:y val="4.0277979623707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F2-4C0B-B8C7-64901143BEF1}"/>
                </c:ext>
              </c:extLst>
            </c:dLbl>
            <c:dLbl>
              <c:idx val="7"/>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F2-4C0B-B8C7-64901143BEF1}"/>
                </c:ext>
              </c:extLst>
            </c:dLbl>
            <c:dLbl>
              <c:idx val="8"/>
              <c:layout>
                <c:manualLayout>
                  <c:x val="0"/>
                  <c:y val="3.7909059821661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F2-4C0B-B8C7-64901143BEF1}"/>
                </c:ext>
              </c:extLst>
            </c:dLbl>
            <c:dLbl>
              <c:idx val="9"/>
              <c:layout>
                <c:manualLayout>
                  <c:x val="0"/>
                  <c:y val="3.55395803441220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F2-4C0B-B8C7-64901143BE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 男女別邦人数推移'!$D$63:$D$72</c:f>
              <c:strCache>
                <c:ptCount val="10"/>
                <c:pt idx="0">
                  <c:v>全世界</c:v>
                </c:pt>
                <c:pt idx="1">
                  <c:v>アジア</c:v>
                </c:pt>
                <c:pt idx="2">
                  <c:v>大洋州</c:v>
                </c:pt>
                <c:pt idx="3">
                  <c:v>北米</c:v>
                </c:pt>
                <c:pt idx="4">
                  <c:v>中米</c:v>
                </c:pt>
                <c:pt idx="5">
                  <c:v>南米</c:v>
                </c:pt>
                <c:pt idx="6">
                  <c:v>西欧</c:v>
                </c:pt>
                <c:pt idx="7">
                  <c:v>東欧・旧ソ連</c:v>
                </c:pt>
                <c:pt idx="8">
                  <c:v>中東</c:v>
                </c:pt>
                <c:pt idx="9">
                  <c:v>アフリカ</c:v>
                </c:pt>
              </c:strCache>
            </c:strRef>
          </c:cat>
          <c:val>
            <c:numRef>
              <c:f>'2.4 男女別邦人数推移'!$E$63:$E$72</c:f>
              <c:numCache>
                <c:formatCode>0%</c:formatCode>
                <c:ptCount val="10"/>
                <c:pt idx="0">
                  <c:v>0.48094254803088349</c:v>
                </c:pt>
                <c:pt idx="1">
                  <c:v>0.62291500877474981</c:v>
                </c:pt>
                <c:pt idx="2">
                  <c:v>0.36618825927660398</c:v>
                </c:pt>
                <c:pt idx="3">
                  <c:v>0.42138021013304516</c:v>
                </c:pt>
                <c:pt idx="4">
                  <c:v>0.55290721649484531</c:v>
                </c:pt>
                <c:pt idx="5">
                  <c:v>0.52709660528841962</c:v>
                </c:pt>
                <c:pt idx="6">
                  <c:v>0.38841097938068792</c:v>
                </c:pt>
                <c:pt idx="7">
                  <c:v>0.53956516940735022</c:v>
                </c:pt>
                <c:pt idx="8">
                  <c:v>0.50262818605573734</c:v>
                </c:pt>
                <c:pt idx="9">
                  <c:v>0.56360790549185724</c:v>
                </c:pt>
              </c:numCache>
            </c:numRef>
          </c:val>
          <c:extLst>
            <c:ext xmlns:c16="http://schemas.microsoft.com/office/drawing/2014/chart" uri="{C3380CC4-5D6E-409C-BE32-E72D297353CC}">
              <c16:uniqueId val="{0000000A-83F2-4C0B-B8C7-64901143BEF1}"/>
            </c:ext>
          </c:extLst>
        </c:ser>
        <c:ser>
          <c:idx val="1"/>
          <c:order val="1"/>
          <c:tx>
            <c:strRef>
              <c:f>'2.4 男女別邦人数推移'!$F$62</c:f>
              <c:strCache>
                <c:ptCount val="1"/>
                <c:pt idx="0">
                  <c:v>女</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3F2-4C0B-B8C7-64901143BEF1}"/>
                </c:ext>
              </c:extLst>
            </c:dLbl>
            <c:dLbl>
              <c:idx val="1"/>
              <c:layout>
                <c:manualLayout>
                  <c:x val="0"/>
                  <c:y val="3.7908686704666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3F2-4C0B-B8C7-64901143BEF1}"/>
                </c:ext>
              </c:extLst>
            </c:dLbl>
            <c:dLbl>
              <c:idx val="2"/>
              <c:layout>
                <c:manualLayout>
                  <c:x val="0"/>
                  <c:y val="4.027797962370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3F2-4C0B-B8C7-64901143BEF1}"/>
                </c:ext>
              </c:extLst>
            </c:dLbl>
            <c:dLbl>
              <c:idx val="3"/>
              <c:layout>
                <c:manualLayout>
                  <c:x val="7.6861988711842988E-17"/>
                  <c:y val="3.790868670466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3F2-4C0B-B8C7-64901143BEF1}"/>
                </c:ext>
              </c:extLst>
            </c:dLbl>
            <c:dLbl>
              <c:idx val="4"/>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3F2-4C0B-B8C7-64901143BEF1}"/>
                </c:ext>
              </c:extLst>
            </c:dLbl>
            <c:dLbl>
              <c:idx val="5"/>
              <c:layout>
                <c:manualLayout>
                  <c:x val="0"/>
                  <c:y val="3.79088732631637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3F2-4C0B-B8C7-64901143BEF1}"/>
                </c:ext>
              </c:extLst>
            </c:dLbl>
            <c:dLbl>
              <c:idx val="6"/>
              <c:layout>
                <c:manualLayout>
                  <c:x val="4.1925205433506621E-3"/>
                  <c:y val="4.0278166182205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3F2-4C0B-B8C7-64901143BEF1}"/>
                </c:ext>
              </c:extLst>
            </c:dLbl>
            <c:dLbl>
              <c:idx val="7"/>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3F2-4C0B-B8C7-64901143BEF1}"/>
                </c:ext>
              </c:extLst>
            </c:dLbl>
            <c:dLbl>
              <c:idx val="8"/>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3F2-4C0B-B8C7-64901143BEF1}"/>
                </c:ext>
              </c:extLst>
            </c:dLbl>
            <c:dLbl>
              <c:idx val="9"/>
              <c:layout>
                <c:manualLayout>
                  <c:x val="0"/>
                  <c:y val="4.027797962370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F2-4C0B-B8C7-64901143BE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 男女別邦人数推移'!$D$63:$D$72</c:f>
              <c:strCache>
                <c:ptCount val="10"/>
                <c:pt idx="0">
                  <c:v>全世界</c:v>
                </c:pt>
                <c:pt idx="1">
                  <c:v>アジア</c:v>
                </c:pt>
                <c:pt idx="2">
                  <c:v>大洋州</c:v>
                </c:pt>
                <c:pt idx="3">
                  <c:v>北米</c:v>
                </c:pt>
                <c:pt idx="4">
                  <c:v>中米</c:v>
                </c:pt>
                <c:pt idx="5">
                  <c:v>南米</c:v>
                </c:pt>
                <c:pt idx="6">
                  <c:v>西欧</c:v>
                </c:pt>
                <c:pt idx="7">
                  <c:v>東欧・旧ソ連</c:v>
                </c:pt>
                <c:pt idx="8">
                  <c:v>中東</c:v>
                </c:pt>
                <c:pt idx="9">
                  <c:v>アフリカ</c:v>
                </c:pt>
              </c:strCache>
            </c:strRef>
          </c:cat>
          <c:val>
            <c:numRef>
              <c:f>'2.4 男女別邦人数推移'!$F$63:$F$72</c:f>
              <c:numCache>
                <c:formatCode>0%</c:formatCode>
                <c:ptCount val="10"/>
                <c:pt idx="0">
                  <c:v>0.51905745196911646</c:v>
                </c:pt>
                <c:pt idx="1">
                  <c:v>0.37708499122525019</c:v>
                </c:pt>
                <c:pt idx="2">
                  <c:v>0.63381174072339608</c:v>
                </c:pt>
                <c:pt idx="3">
                  <c:v>0.57861978986695484</c:v>
                </c:pt>
                <c:pt idx="4">
                  <c:v>0.44709278350515463</c:v>
                </c:pt>
                <c:pt idx="5">
                  <c:v>0.47290339471158044</c:v>
                </c:pt>
                <c:pt idx="6">
                  <c:v>0.61158902061931208</c:v>
                </c:pt>
                <c:pt idx="7">
                  <c:v>0.46043483059264978</c:v>
                </c:pt>
                <c:pt idx="8">
                  <c:v>0.49737181394426255</c:v>
                </c:pt>
                <c:pt idx="9">
                  <c:v>0.43639209450814276</c:v>
                </c:pt>
              </c:numCache>
            </c:numRef>
          </c:val>
          <c:extLst>
            <c:ext xmlns:c16="http://schemas.microsoft.com/office/drawing/2014/chart" uri="{C3380CC4-5D6E-409C-BE32-E72D297353CC}">
              <c16:uniqueId val="{00000015-83F2-4C0B-B8C7-64901143BEF1}"/>
            </c:ext>
          </c:extLst>
        </c:ser>
        <c:dLbls>
          <c:showLegendKey val="0"/>
          <c:showVal val="1"/>
          <c:showCatName val="0"/>
          <c:showSerName val="0"/>
          <c:showPercent val="0"/>
          <c:showBubbleSize val="0"/>
        </c:dLbls>
        <c:gapWidth val="95"/>
        <c:overlap val="100"/>
        <c:axId val="108994944"/>
        <c:axId val="108996480"/>
      </c:barChart>
      <c:catAx>
        <c:axId val="108994944"/>
        <c:scaling>
          <c:orientation val="maxMin"/>
        </c:scaling>
        <c:delete val="0"/>
        <c:axPos val="l"/>
        <c:numFmt formatCode="General" sourceLinked="0"/>
        <c:majorTickMark val="none"/>
        <c:minorTickMark val="none"/>
        <c:tickLblPos val="nextTo"/>
        <c:txPr>
          <a:bodyPr/>
          <a:lstStyle/>
          <a:p>
            <a:pPr>
              <a:defRPr sz="800"/>
            </a:pPr>
            <a:endParaRPr lang="ja-JP"/>
          </a:p>
        </c:txPr>
        <c:crossAx val="108996480"/>
        <c:crosses val="autoZero"/>
        <c:auto val="1"/>
        <c:lblAlgn val="ctr"/>
        <c:lblOffset val="100"/>
        <c:noMultiLvlLbl val="0"/>
      </c:catAx>
      <c:valAx>
        <c:axId val="108996480"/>
        <c:scaling>
          <c:orientation val="minMax"/>
        </c:scaling>
        <c:delete val="0"/>
        <c:axPos val="t"/>
        <c:majorGridlines/>
        <c:numFmt formatCode="0%" sourceLinked="1"/>
        <c:majorTickMark val="in"/>
        <c:minorTickMark val="none"/>
        <c:tickLblPos val="nextTo"/>
        <c:spPr>
          <a:ln w="9525">
            <a:noFill/>
          </a:ln>
        </c:spPr>
        <c:crossAx val="108994944"/>
        <c:crosses val="autoZero"/>
        <c:crossBetween val="between"/>
        <c:majorUnit val="0.5"/>
      </c:valAx>
    </c:plotArea>
    <c:legend>
      <c:legendPos val="t"/>
      <c:layout>
        <c:manualLayout>
          <c:xMode val="edge"/>
          <c:yMode val="edge"/>
          <c:x val="0.22750201042914245"/>
          <c:y val="0.92758169934640522"/>
          <c:w val="0.74623729534227479"/>
          <c:h val="5.7733106891050386E-2"/>
        </c:manualLayout>
      </c:layout>
      <c:overlay val="0"/>
      <c:txPr>
        <a:bodyPr/>
        <a:lstStyle/>
        <a:p>
          <a:pPr>
            <a:defRPr sz="1600"/>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152400</xdr:colOff>
      <xdr:row>0</xdr:row>
      <xdr:rowOff>19050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142874</xdr:colOff>
      <xdr:row>27</xdr:row>
      <xdr:rowOff>0</xdr:rowOff>
    </xdr:from>
    <xdr:to>
      <xdr:col>10</xdr:col>
      <xdr:colOff>257175</xdr:colOff>
      <xdr:row>27</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157161</xdr:colOff>
      <xdr:row>27</xdr:row>
      <xdr:rowOff>180974</xdr:rowOff>
    </xdr:from>
    <xdr:to>
      <xdr:col>13</xdr:col>
      <xdr:colOff>257175</xdr:colOff>
      <xdr:row>35</xdr:row>
      <xdr:rowOff>152399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142874</xdr:colOff>
      <xdr:row>33</xdr:row>
      <xdr:rowOff>147637</xdr:rowOff>
    </xdr:from>
    <xdr:to>
      <xdr:col>13</xdr:col>
      <xdr:colOff>266700</xdr:colOff>
      <xdr:row>42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138111</xdr:colOff>
      <xdr:row>39</xdr:row>
      <xdr:rowOff>142875</xdr:rowOff>
    </xdr:from>
    <xdr:to>
      <xdr:col>13</xdr:col>
      <xdr:colOff>295275</xdr:colOff>
      <xdr:row>60</xdr:row>
      <xdr:rowOff>171450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9524</xdr:colOff>
      <xdr:row>119</xdr:row>
      <xdr:rowOff>190499</xdr:rowOff>
    </xdr:from>
    <xdr:to>
      <xdr:col>13</xdr:col>
      <xdr:colOff>476250</xdr:colOff>
      <xdr:row>146</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150</xdr:row>
      <xdr:rowOff>0</xdr:rowOff>
    </xdr:from>
    <xdr:to>
      <xdr:col>13</xdr:col>
      <xdr:colOff>470647</xdr:colOff>
      <xdr:row>176</xdr:row>
      <xdr:rowOff>134471</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5603</xdr:colOff>
      <xdr:row>61</xdr:row>
      <xdr:rowOff>29135</xdr:rowOff>
    </xdr:from>
    <xdr:to>
      <xdr:col>14</xdr:col>
      <xdr:colOff>0</xdr:colOff>
      <xdr:row>86</xdr:row>
      <xdr:rowOff>33617</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28013</xdr:colOff>
      <xdr:row>78</xdr:row>
      <xdr:rowOff>163606</xdr:rowOff>
    </xdr:from>
    <xdr:to>
      <xdr:col>14</xdr:col>
      <xdr:colOff>11205</xdr:colOff>
      <xdr:row>107</xdr:row>
      <xdr:rowOff>145676</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19984</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1375"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149787</xdr:colOff>
      <xdr:row>3</xdr:row>
      <xdr:rowOff>14588</xdr:rowOff>
    </xdr:from>
    <xdr:to>
      <xdr:col>16</xdr:col>
      <xdr:colOff>38100</xdr:colOff>
      <xdr:row>22</xdr:row>
      <xdr:rowOff>381000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14286</xdr:colOff>
      <xdr:row>2</xdr:row>
      <xdr:rowOff>84992</xdr:rowOff>
    </xdr:from>
    <xdr:to>
      <xdr:col>22</xdr:col>
      <xdr:colOff>454268</xdr:colOff>
      <xdr:row>35</xdr:row>
      <xdr:rowOff>18318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266700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669925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1375"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100010</xdr:colOff>
      <xdr:row>3</xdr:row>
      <xdr:rowOff>212480</xdr:rowOff>
    </xdr:from>
    <xdr:to>
      <xdr:col>11</xdr:col>
      <xdr:colOff>256442</xdr:colOff>
      <xdr:row>24</xdr:row>
      <xdr:rowOff>381000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266700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190500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266700</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109536</xdr:colOff>
      <xdr:row>2</xdr:row>
      <xdr:rowOff>114300</xdr:rowOff>
    </xdr:from>
    <xdr:to>
      <xdr:col>13</xdr:col>
      <xdr:colOff>409576</xdr:colOff>
      <xdr:row>36</xdr:row>
      <xdr:rowOff>47626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109536</xdr:colOff>
      <xdr:row>2</xdr:row>
      <xdr:rowOff>104774</xdr:rowOff>
    </xdr:from>
    <xdr:to>
      <xdr:col>13</xdr:col>
      <xdr:colOff>419100</xdr:colOff>
      <xdr:row>36</xdr:row>
      <xdr:rowOff>47625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109536</xdr:colOff>
      <xdr:row>2</xdr:row>
      <xdr:rowOff>76200</xdr:rowOff>
    </xdr:from>
    <xdr:to>
      <xdr:col>13</xdr:col>
      <xdr:colOff>381000</xdr:colOff>
      <xdr:row>36</xdr:row>
      <xdr:rowOff>47626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124238</xdr:colOff>
      <xdr:row>2</xdr:row>
      <xdr:rowOff>104616</xdr:rowOff>
    </xdr:from>
    <xdr:to>
      <xdr:col>7</xdr:col>
      <xdr:colOff>405846</xdr:colOff>
      <xdr:row>33</xdr:row>
      <xdr:rowOff>35615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89659</xdr:colOff>
      <xdr:row>2</xdr:row>
      <xdr:rowOff>107673</xdr:rowOff>
    </xdr:from>
    <xdr:to>
      <xdr:col>14</xdr:col>
      <xdr:colOff>389284</xdr:colOff>
      <xdr:row>33</xdr:row>
      <xdr:rowOff>21120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20</xdr:col>
      <xdr:colOff>340178</xdr:colOff>
      <xdr:row>50</xdr:row>
      <xdr:rowOff>40822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180975</xdr:colOff>
      <xdr:row>17</xdr:row>
      <xdr:rowOff>109537</xdr:rowOff>
    </xdr:from>
    <xdr:to>
      <xdr:col>17</xdr:col>
      <xdr:colOff>638175</xdr:colOff>
      <xdr:row>33</xdr:row>
      <xdr:rowOff>109537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3</xdr:row>
      <xdr:rowOff>19050</xdr:rowOff>
    </xdr:from>
    <xdr:to>
      <xdr:col>3</xdr:col>
      <xdr:colOff>419100</xdr:colOff>
      <xdr:row>16</xdr:row>
      <xdr:rowOff>147638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542925</xdr:colOff>
      <xdr:row>3</xdr:row>
      <xdr:rowOff>9525</xdr:rowOff>
    </xdr:from>
    <xdr:to>
      <xdr:col>6</xdr:col>
      <xdr:colOff>561975</xdr:colOff>
      <xdr:row>16</xdr:row>
      <xdr:rowOff>147638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xdr:row>
      <xdr:rowOff>19050</xdr:rowOff>
    </xdr:from>
    <xdr:to>
      <xdr:col>10</xdr:col>
      <xdr:colOff>142875</xdr:colOff>
      <xdr:row>16</xdr:row>
      <xdr:rowOff>147638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17</xdr:row>
      <xdr:rowOff>142875</xdr:rowOff>
    </xdr:from>
    <xdr:to>
      <xdr:col>3</xdr:col>
      <xdr:colOff>419100</xdr:colOff>
      <xdr:row>31</xdr:row>
      <xdr:rowOff>42863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533399</xdr:colOff>
      <xdr:row>17</xdr:row>
      <xdr:rowOff>133349</xdr:rowOff>
    </xdr:from>
    <xdr:to>
      <xdr:col>6</xdr:col>
      <xdr:colOff>561974</xdr:colOff>
      <xdr:row>31</xdr:row>
      <xdr:rowOff>28574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9525</xdr:colOff>
      <xdr:row>17</xdr:row>
      <xdr:rowOff>142875</xdr:rowOff>
    </xdr:from>
    <xdr:to>
      <xdr:col>10</xdr:col>
      <xdr:colOff>133350</xdr:colOff>
      <xdr:row>31</xdr:row>
      <xdr:rowOff>57150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76200</xdr:colOff>
      <xdr:row>32</xdr:row>
      <xdr:rowOff>28573</xdr:rowOff>
    </xdr:from>
    <xdr:to>
      <xdr:col>3</xdr:col>
      <xdr:colOff>409575</xdr:colOff>
      <xdr:row>44</xdr:row>
      <xdr:rowOff>47624</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542925</xdr:colOff>
      <xdr:row>32</xdr:row>
      <xdr:rowOff>9525</xdr:rowOff>
    </xdr:from>
    <xdr:to>
      <xdr:col>6</xdr:col>
      <xdr:colOff>571501</xdr:colOff>
      <xdr:row>44</xdr:row>
      <xdr:rowOff>57150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32</xdr:row>
      <xdr:rowOff>0</xdr:rowOff>
    </xdr:from>
    <xdr:to>
      <xdr:col>10</xdr:col>
      <xdr:colOff>142875</xdr:colOff>
      <xdr:row>44</xdr:row>
      <xdr:rowOff>47625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219075</xdr:colOff>
      <xdr:row>1</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19050"/>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68"/>
  <sheetViews>
    <sheetView tabSelected="1" view="pageBreakPreview" zoomScaleNormal="100" zoomScaleSheetLayoutView="100" workbookViewId="0"/>
  </sheetViews>
  <sheetFormatPr defaultRowHeight="15" customHeight="1"/>
  <cols>
    <col min="1" max="1" width="3.25" customWidth="1"/>
    <col min="2" max="2" width="8.125" customWidth="1"/>
    <col min="3" max="3" width="5.375" customWidth="1"/>
    <col min="4" max="4" width="4.5" customWidth="1"/>
    <col min="5" max="5" width="6.25" customWidth="1"/>
    <col min="6" max="6" width="3.5" customWidth="1"/>
    <col min="7" max="7" width="41.625" customWidth="1"/>
    <col min="8" max="8" width="9.75" customWidth="1"/>
    <col min="9" max="9" width="12.875" customWidth="1"/>
    <col min="10" max="10" width="6.25" customWidth="1"/>
  </cols>
  <sheetData>
    <row r="1" spans="1:9" ht="99.75" customHeight="1">
      <c r="A1" s="858"/>
      <c r="B1" s="858"/>
      <c r="C1" s="858"/>
      <c r="D1" s="858"/>
      <c r="E1" s="858"/>
      <c r="F1" s="858"/>
      <c r="G1" s="858"/>
      <c r="H1" s="858"/>
      <c r="I1" s="858"/>
    </row>
    <row r="2" spans="1:9" ht="36.75" customHeight="1">
      <c r="A2" s="859"/>
      <c r="B2" s="859"/>
      <c r="C2" s="859"/>
      <c r="D2" s="1221"/>
      <c r="E2" s="1221"/>
      <c r="F2" s="1221"/>
      <c r="G2" s="1221"/>
      <c r="H2" s="1221"/>
      <c r="I2" s="1221"/>
    </row>
    <row r="3" spans="1:9" ht="36.75" customHeight="1">
      <c r="A3" s="860"/>
      <c r="B3" s="860"/>
      <c r="C3" s="860"/>
      <c r="D3" s="1218" t="s">
        <v>0</v>
      </c>
      <c r="E3" s="1218"/>
      <c r="F3" s="1218"/>
      <c r="G3" s="1218"/>
      <c r="H3" s="1218"/>
      <c r="I3" s="1218"/>
    </row>
    <row r="4" spans="1:9" ht="18" customHeight="1">
      <c r="A4" s="860"/>
      <c r="B4" s="860"/>
      <c r="C4" s="860"/>
      <c r="D4" s="860"/>
      <c r="E4" s="860"/>
      <c r="F4" s="860"/>
      <c r="G4" s="860"/>
      <c r="H4" s="860"/>
      <c r="I4" s="860"/>
    </row>
    <row r="5" spans="1:9" ht="13.5" customHeight="1">
      <c r="A5" s="860"/>
      <c r="B5" s="860"/>
      <c r="C5" s="860"/>
      <c r="D5" s="860"/>
      <c r="E5" s="1219" t="s">
        <v>1</v>
      </c>
      <c r="F5" s="1219"/>
      <c r="G5" s="1219"/>
      <c r="H5" s="1219"/>
      <c r="I5" s="860"/>
    </row>
    <row r="6" spans="1:9" ht="50.45" customHeight="1">
      <c r="A6" s="860"/>
      <c r="B6" s="860"/>
      <c r="C6" s="860"/>
      <c r="D6" s="860"/>
      <c r="E6" s="860"/>
      <c r="F6" s="860"/>
      <c r="G6" s="860"/>
      <c r="H6" s="860"/>
      <c r="I6" s="860"/>
    </row>
    <row r="7" spans="1:9" ht="24" customHeight="1">
      <c r="A7" s="860"/>
      <c r="B7" s="860"/>
      <c r="C7" s="860"/>
      <c r="D7" s="860"/>
      <c r="E7" s="860"/>
      <c r="F7" s="860"/>
      <c r="G7" s="1216" t="s">
        <v>1171</v>
      </c>
      <c r="H7" s="860"/>
      <c r="I7" s="860"/>
    </row>
    <row r="8" spans="1:9" ht="9" customHeight="1">
      <c r="A8" s="860"/>
      <c r="B8" s="860"/>
      <c r="C8" s="860"/>
      <c r="D8" s="860"/>
      <c r="E8" s="860"/>
      <c r="F8" s="860"/>
      <c r="G8" s="860"/>
      <c r="H8" s="860"/>
      <c r="I8" s="860"/>
    </row>
    <row r="9" spans="1:9" ht="22.5" customHeight="1">
      <c r="A9" s="860"/>
      <c r="B9" s="860"/>
      <c r="C9" s="860"/>
      <c r="D9" s="860"/>
      <c r="E9" s="860"/>
      <c r="F9" s="860"/>
      <c r="G9" s="1217" t="s">
        <v>1113</v>
      </c>
      <c r="H9" s="860"/>
      <c r="I9" s="860"/>
    </row>
    <row r="10" spans="1:9" ht="23.25" customHeight="1">
      <c r="A10" s="860"/>
      <c r="B10" s="860"/>
      <c r="C10" s="860"/>
      <c r="D10" s="860"/>
      <c r="E10" s="860"/>
      <c r="F10" s="860"/>
      <c r="G10" s="860"/>
      <c r="H10" s="860"/>
      <c r="I10" s="860"/>
    </row>
    <row r="11" spans="1:9" ht="35.25" customHeight="1">
      <c r="A11" s="861"/>
      <c r="B11" s="861"/>
      <c r="C11" s="861"/>
      <c r="D11" s="861"/>
      <c r="E11" s="861"/>
      <c r="F11" s="861"/>
      <c r="G11" s="861"/>
      <c r="H11" s="861"/>
      <c r="I11" s="861"/>
    </row>
    <row r="12" spans="1:9" ht="248.1" customHeight="1">
      <c r="A12" s="858"/>
      <c r="B12" s="858"/>
      <c r="C12" s="858"/>
      <c r="D12" s="858"/>
      <c r="E12" s="858"/>
      <c r="F12" s="858"/>
      <c r="G12" s="858"/>
      <c r="H12" s="858"/>
      <c r="I12" s="858"/>
    </row>
    <row r="13" spans="1:9" ht="33.75" customHeight="1">
      <c r="A13" s="858"/>
      <c r="B13" s="858"/>
      <c r="C13" s="858"/>
      <c r="D13" s="858"/>
      <c r="E13" s="858"/>
      <c r="F13" s="1220"/>
      <c r="G13" s="1220"/>
      <c r="H13" s="858"/>
      <c r="I13" s="858"/>
    </row>
    <row r="14" spans="1:9" ht="15" customHeight="1">
      <c r="A14" s="858" t="s">
        <v>49</v>
      </c>
      <c r="B14" s="858"/>
      <c r="C14" s="858"/>
      <c r="D14" s="858"/>
      <c r="E14" s="858"/>
      <c r="F14" s="858"/>
      <c r="G14" s="858"/>
      <c r="H14" s="858"/>
      <c r="I14" s="858"/>
    </row>
    <row r="15" spans="1:9" ht="15" customHeight="1">
      <c r="A15" s="858"/>
      <c r="B15" s="858"/>
      <c r="C15" s="858"/>
      <c r="D15" s="858"/>
      <c r="E15" s="858"/>
      <c r="F15" s="858"/>
      <c r="G15" s="858"/>
      <c r="H15" s="858"/>
      <c r="I15" s="858"/>
    </row>
    <row r="16" spans="1:9" ht="15" customHeight="1">
      <c r="A16" s="858"/>
      <c r="B16" s="858"/>
      <c r="C16" s="858"/>
      <c r="D16" s="858"/>
      <c r="E16" s="858"/>
      <c r="F16" s="858"/>
      <c r="G16" s="858"/>
      <c r="H16" s="858"/>
      <c r="I16" s="858"/>
    </row>
    <row r="17" spans="1:9" ht="33.75" customHeight="1">
      <c r="A17" s="858"/>
      <c r="B17" s="858"/>
      <c r="C17" s="858"/>
      <c r="D17" s="858"/>
      <c r="E17" s="858"/>
      <c r="F17" s="1220" t="s">
        <v>2</v>
      </c>
      <c r="G17" s="1220"/>
      <c r="H17" s="858"/>
      <c r="I17" s="858"/>
    </row>
    <row r="18" spans="1:9" ht="15" customHeight="1">
      <c r="A18" s="858"/>
      <c r="B18" s="858"/>
      <c r="C18" s="858"/>
      <c r="D18" s="858"/>
      <c r="E18" s="858"/>
      <c r="F18" s="858"/>
      <c r="G18" s="858"/>
      <c r="H18" s="858"/>
      <c r="I18" s="858"/>
    </row>
    <row r="19" spans="1:9" ht="15" customHeight="1">
      <c r="A19" s="858"/>
      <c r="B19" s="858"/>
      <c r="C19" s="858"/>
      <c r="D19" s="858"/>
      <c r="E19" s="858"/>
      <c r="F19" s="858"/>
      <c r="G19" s="858"/>
      <c r="H19" s="858"/>
      <c r="I19" s="858"/>
    </row>
    <row r="20" spans="1:9" ht="15" customHeight="1">
      <c r="A20" s="858"/>
      <c r="B20" s="858"/>
      <c r="C20" s="858"/>
      <c r="D20" s="858"/>
      <c r="E20" s="858"/>
      <c r="F20" s="858"/>
      <c r="G20" s="858"/>
      <c r="H20" s="858"/>
      <c r="I20" s="858"/>
    </row>
    <row r="21" spans="1:9" ht="15" customHeight="1">
      <c r="A21" s="858"/>
      <c r="B21" s="858"/>
      <c r="C21" s="858"/>
      <c r="D21" s="858"/>
      <c r="E21" s="858"/>
      <c r="F21" s="858"/>
      <c r="G21" s="858"/>
      <c r="H21" s="858"/>
      <c r="I21" s="858"/>
    </row>
    <row r="22" spans="1:9" ht="15" customHeight="1">
      <c r="A22" s="858"/>
      <c r="B22" s="858"/>
      <c r="C22" s="858"/>
      <c r="D22" s="858"/>
      <c r="E22" s="858"/>
      <c r="F22" s="858"/>
      <c r="G22" s="858"/>
      <c r="H22" s="858"/>
      <c r="I22" s="858"/>
    </row>
    <row r="23" spans="1:9" ht="15" customHeight="1">
      <c r="A23" s="858"/>
      <c r="B23" s="858"/>
      <c r="C23" s="858"/>
      <c r="D23" s="858"/>
      <c r="E23" s="858"/>
      <c r="F23" s="858"/>
      <c r="G23" s="858"/>
      <c r="H23" s="858"/>
      <c r="I23" s="858"/>
    </row>
    <row r="24" spans="1:9" ht="15" customHeight="1">
      <c r="A24" s="858"/>
      <c r="B24" s="858"/>
      <c r="C24" s="858"/>
      <c r="D24" s="858"/>
      <c r="E24" s="858"/>
      <c r="F24" s="858"/>
      <c r="G24" s="858"/>
      <c r="H24" s="858"/>
      <c r="I24" s="858"/>
    </row>
    <row r="25" spans="1:9" ht="15" customHeight="1">
      <c r="A25" s="858"/>
      <c r="B25" s="858"/>
      <c r="C25" s="858"/>
      <c r="D25" s="858"/>
      <c r="E25" s="858"/>
      <c r="F25" s="858"/>
      <c r="G25" s="858"/>
      <c r="H25" s="858"/>
      <c r="I25" s="858"/>
    </row>
    <row r="26" spans="1:9" ht="15" customHeight="1">
      <c r="A26" s="858"/>
      <c r="B26" s="858"/>
      <c r="C26" s="858"/>
      <c r="D26" s="858"/>
      <c r="E26" s="858"/>
      <c r="F26" s="858"/>
      <c r="G26" s="858"/>
      <c r="H26" s="858"/>
      <c r="I26" s="858"/>
    </row>
    <row r="29" spans="1:9" ht="15" customHeight="1">
      <c r="A29" s="195"/>
    </row>
    <row r="68" spans="9:9" ht="15" customHeight="1">
      <c r="I68" s="1205"/>
    </row>
  </sheetData>
  <mergeCells count="5">
    <mergeCell ref="D3:I3"/>
    <mergeCell ref="E5:H5"/>
    <mergeCell ref="F13:G13"/>
    <mergeCell ref="D2:I2"/>
    <mergeCell ref="F17:G17"/>
  </mergeCells>
  <phoneticPr fontId="20"/>
  <pageMargins left="0.43307086614173229" right="0" top="0.47244094488188981"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63"/>
  <sheetViews>
    <sheetView zoomScale="130" zoomScaleNormal="130" workbookViewId="0">
      <selection activeCell="L64" sqref="L64"/>
    </sheetView>
  </sheetViews>
  <sheetFormatPr defaultRowHeight="13.5"/>
  <cols>
    <col min="1" max="1" width="1.875" style="237" customWidth="1"/>
    <col min="2" max="2" width="8.25" style="237" customWidth="1"/>
    <col min="3" max="12" width="6.25" style="237" customWidth="1"/>
    <col min="13" max="13" width="6.125" style="237" customWidth="1"/>
    <col min="14" max="14" width="6" style="237" customWidth="1"/>
    <col min="15" max="16384" width="9" style="237"/>
  </cols>
  <sheetData>
    <row r="2" spans="1:16" s="31" customFormat="1" ht="17.25">
      <c r="A2" s="157" t="s">
        <v>1085</v>
      </c>
      <c r="B2" s="32"/>
      <c r="L2" s="416"/>
      <c r="M2" s="417"/>
      <c r="N2" s="418" t="s">
        <v>775</v>
      </c>
      <c r="P2" s="156"/>
    </row>
    <row r="3" spans="1:16">
      <c r="B3" s="238"/>
    </row>
    <row r="13" spans="1:16">
      <c r="B13" s="238"/>
    </row>
    <row r="19" spans="2:2">
      <c r="B19" s="239"/>
    </row>
    <row r="20" spans="2:2">
      <c r="B20" s="239"/>
    </row>
    <row r="21" spans="2:2">
      <c r="B21" s="239"/>
    </row>
    <row r="22" spans="2:2">
      <c r="B22" s="239"/>
    </row>
    <row r="24" spans="2:2">
      <c r="B24" s="239"/>
    </row>
    <row r="25" spans="2:2">
      <c r="B25" s="239"/>
    </row>
    <row r="26" spans="2:2">
      <c r="B26" s="239"/>
    </row>
    <row r="27" spans="2:2">
      <c r="B27" s="239"/>
    </row>
    <row r="28" spans="2:2">
      <c r="B28" s="239"/>
    </row>
    <row r="29" spans="2:2">
      <c r="B29" s="239"/>
    </row>
    <row r="30" spans="2:2">
      <c r="B30" s="239"/>
    </row>
    <row r="31" spans="2:2">
      <c r="B31" s="239"/>
    </row>
    <row r="32" spans="2:2">
      <c r="B32" s="239"/>
    </row>
    <row r="33" spans="2:17">
      <c r="B33" s="239"/>
    </row>
    <row r="34" spans="2:17">
      <c r="B34" s="239"/>
    </row>
    <row r="35" spans="2:17">
      <c r="B35" s="239"/>
    </row>
    <row r="36" spans="2:17">
      <c r="B36" s="239"/>
    </row>
    <row r="37" spans="2:17" ht="14.25" thickBot="1">
      <c r="B37" s="239"/>
    </row>
    <row r="38" spans="2:17" ht="24.75" customHeight="1" thickBot="1">
      <c r="B38" s="240" t="s">
        <v>130</v>
      </c>
      <c r="C38" s="241" t="s">
        <v>679</v>
      </c>
      <c r="D38" s="242" t="s">
        <v>680</v>
      </c>
      <c r="E38" s="242" t="s">
        <v>681</v>
      </c>
      <c r="F38" s="242" t="s">
        <v>682</v>
      </c>
      <c r="G38" s="242" t="s">
        <v>683</v>
      </c>
      <c r="H38" s="242" t="s">
        <v>684</v>
      </c>
      <c r="I38" s="242" t="s">
        <v>685</v>
      </c>
      <c r="J38" s="242" t="s">
        <v>686</v>
      </c>
      <c r="K38" s="243" t="s">
        <v>687</v>
      </c>
      <c r="L38" s="244" t="s">
        <v>688</v>
      </c>
      <c r="M38" s="245" t="s">
        <v>689</v>
      </c>
      <c r="N38" s="246" t="s">
        <v>690</v>
      </c>
    </row>
    <row r="39" spans="2:17" ht="24.75" customHeight="1">
      <c r="B39" s="247" t="s">
        <v>691</v>
      </c>
      <c r="C39" s="248">
        <v>260747</v>
      </c>
      <c r="D39" s="249">
        <v>277735</v>
      </c>
      <c r="E39" s="249">
        <v>287157</v>
      </c>
      <c r="F39" s="249">
        <v>292632</v>
      </c>
      <c r="G39" s="249">
        <v>302469</v>
      </c>
      <c r="H39" s="249">
        <v>312767</v>
      </c>
      <c r="I39" s="249">
        <v>331796</v>
      </c>
      <c r="J39" s="249">
        <v>362022</v>
      </c>
      <c r="K39" s="250">
        <v>362878</v>
      </c>
      <c r="L39" s="251">
        <v>379498</v>
      </c>
      <c r="M39" s="252">
        <f>L39/$L$49</f>
        <v>0.2941445699889883</v>
      </c>
      <c r="N39" s="253">
        <f t="shared" ref="N39:N49" si="0">IF(OR(L39=0,K39=0),"-",(L39/K39)-1)</f>
        <v>4.5800516978157901E-2</v>
      </c>
      <c r="P39"/>
      <c r="Q39" s="414"/>
    </row>
    <row r="40" spans="2:17" ht="24.75" customHeight="1">
      <c r="B40" s="254" t="s">
        <v>692</v>
      </c>
      <c r="C40" s="255">
        <v>72871</v>
      </c>
      <c r="D40" s="256">
        <v>78099</v>
      </c>
      <c r="E40" s="256">
        <v>82491</v>
      </c>
      <c r="F40" s="256">
        <v>86553</v>
      </c>
      <c r="G40" s="256">
        <v>91189</v>
      </c>
      <c r="H40" s="256">
        <v>91186</v>
      </c>
      <c r="I40" s="256">
        <v>95198</v>
      </c>
      <c r="J40" s="256">
        <v>100320</v>
      </c>
      <c r="K40" s="257">
        <v>105067</v>
      </c>
      <c r="L40" s="258">
        <v>108903</v>
      </c>
      <c r="M40" s="252">
        <f t="shared" ref="M40:M49" si="1">L40/$L$49</f>
        <v>8.44094727917164E-2</v>
      </c>
      <c r="N40" s="253">
        <f t="shared" si="0"/>
        <v>3.651003645293005E-2</v>
      </c>
      <c r="P40"/>
      <c r="Q40" s="414"/>
    </row>
    <row r="41" spans="2:17" ht="24.75" customHeight="1">
      <c r="B41" s="254" t="s">
        <v>693</v>
      </c>
      <c r="C41" s="255">
        <v>397585</v>
      </c>
      <c r="D41" s="256">
        <v>414552</v>
      </c>
      <c r="E41" s="256">
        <v>422116</v>
      </c>
      <c r="F41" s="256">
        <v>436532</v>
      </c>
      <c r="G41" s="256">
        <v>437308</v>
      </c>
      <c r="H41" s="256">
        <v>442900</v>
      </c>
      <c r="I41" s="256">
        <v>454835</v>
      </c>
      <c r="J41" s="256">
        <v>472835</v>
      </c>
      <c r="K41" s="257">
        <v>474996</v>
      </c>
      <c r="L41" s="258">
        <v>477507</v>
      </c>
      <c r="M41" s="252">
        <f t="shared" si="1"/>
        <v>0.37011022767374752</v>
      </c>
      <c r="N41" s="253">
        <f t="shared" si="0"/>
        <v>5.2863603061921172E-3</v>
      </c>
      <c r="P41"/>
      <c r="Q41" s="414"/>
    </row>
    <row r="42" spans="2:17" ht="24.75" customHeight="1">
      <c r="B42" s="254" t="s">
        <v>694</v>
      </c>
      <c r="C42" s="255">
        <v>8700</v>
      </c>
      <c r="D42" s="256">
        <v>8780</v>
      </c>
      <c r="E42" s="256">
        <v>9021</v>
      </c>
      <c r="F42" s="256">
        <v>9292</v>
      </c>
      <c r="G42" s="256">
        <v>9546</v>
      </c>
      <c r="H42" s="256">
        <v>9784</v>
      </c>
      <c r="I42" s="256">
        <v>10167</v>
      </c>
      <c r="J42" s="256">
        <v>11112</v>
      </c>
      <c r="K42" s="257">
        <v>11352</v>
      </c>
      <c r="L42" s="258">
        <v>12125</v>
      </c>
      <c r="M42" s="252">
        <f t="shared" si="1"/>
        <v>9.3979491620943545E-3</v>
      </c>
      <c r="N42" s="253">
        <f t="shared" si="0"/>
        <v>6.8093727977448948E-2</v>
      </c>
      <c r="P42"/>
      <c r="Q42" s="414"/>
    </row>
    <row r="43" spans="2:17" ht="24.75" customHeight="1">
      <c r="B43" s="254" t="s">
        <v>695</v>
      </c>
      <c r="C43" s="255">
        <v>89701</v>
      </c>
      <c r="D43" s="256">
        <v>88662</v>
      </c>
      <c r="E43" s="256">
        <v>85974</v>
      </c>
      <c r="F43" s="256">
        <v>85750</v>
      </c>
      <c r="G43" s="256">
        <v>85009</v>
      </c>
      <c r="H43" s="256">
        <v>83831</v>
      </c>
      <c r="I43" s="256">
        <v>82029</v>
      </c>
      <c r="J43" s="256">
        <v>81754</v>
      </c>
      <c r="K43" s="257">
        <v>82756</v>
      </c>
      <c r="L43" s="258">
        <v>80213</v>
      </c>
      <c r="M43" s="252">
        <f t="shared" si="1"/>
        <v>6.2172181124872113E-2</v>
      </c>
      <c r="N43" s="1123">
        <f t="shared" si="0"/>
        <v>-3.0728889748175336E-2</v>
      </c>
      <c r="P43"/>
      <c r="Q43" s="414"/>
    </row>
    <row r="44" spans="2:17" ht="24.75" customHeight="1">
      <c r="B44" s="254" t="s">
        <v>696</v>
      </c>
      <c r="C44" s="255">
        <v>162643</v>
      </c>
      <c r="D44" s="256">
        <v>174138</v>
      </c>
      <c r="E44" s="256">
        <v>174713</v>
      </c>
      <c r="F44" s="256">
        <v>180742</v>
      </c>
      <c r="G44" s="256">
        <v>180622</v>
      </c>
      <c r="H44" s="256">
        <v>177380</v>
      </c>
      <c r="I44" s="256">
        <v>182836</v>
      </c>
      <c r="J44" s="256">
        <v>194878</v>
      </c>
      <c r="K44" s="257">
        <v>194406</v>
      </c>
      <c r="L44" s="258">
        <v>204711</v>
      </c>
      <c r="M44" s="252">
        <f>L44/$L$49</f>
        <v>0.1586691604883709</v>
      </c>
      <c r="N44" s="253">
        <f t="shared" si="0"/>
        <v>5.300762322150554E-2</v>
      </c>
      <c r="P44"/>
      <c r="Q44" s="414"/>
    </row>
    <row r="45" spans="2:17" ht="24.75" customHeight="1">
      <c r="B45" s="254" t="s">
        <v>1098</v>
      </c>
      <c r="C45" s="255">
        <v>7132</v>
      </c>
      <c r="D45" s="256">
        <v>7656</v>
      </c>
      <c r="E45" s="256">
        <v>8002</v>
      </c>
      <c r="F45" s="256">
        <v>8051</v>
      </c>
      <c r="G45" s="256">
        <v>7916</v>
      </c>
      <c r="H45" s="256">
        <v>7823</v>
      </c>
      <c r="I45" s="256">
        <v>8112</v>
      </c>
      <c r="J45" s="256">
        <v>8783</v>
      </c>
      <c r="K45" s="257">
        <v>8968</v>
      </c>
      <c r="L45" s="258">
        <v>9061</v>
      </c>
      <c r="M45" s="252">
        <f t="shared" si="1"/>
        <v>7.0230777202257271E-3</v>
      </c>
      <c r="N45" s="253">
        <f t="shared" si="0"/>
        <v>1.0370205173951819E-2</v>
      </c>
      <c r="P45"/>
      <c r="Q45" s="414"/>
    </row>
    <row r="46" spans="2:17" ht="24.75" customHeight="1">
      <c r="B46" s="254" t="s">
        <v>697</v>
      </c>
      <c r="C46" s="255">
        <v>7062</v>
      </c>
      <c r="D46" s="256">
        <v>7685</v>
      </c>
      <c r="E46" s="256">
        <v>8845</v>
      </c>
      <c r="F46" s="256">
        <v>9754</v>
      </c>
      <c r="G46" s="256">
        <v>9832</v>
      </c>
      <c r="H46" s="256">
        <v>9695</v>
      </c>
      <c r="I46" s="256">
        <v>9452</v>
      </c>
      <c r="J46" s="256">
        <v>9606</v>
      </c>
      <c r="K46" s="257">
        <v>9773</v>
      </c>
      <c r="L46" s="258">
        <v>10083</v>
      </c>
      <c r="M46" s="252">
        <f t="shared" si="1"/>
        <v>7.8152182599090618E-3</v>
      </c>
      <c r="N46" s="253">
        <f t="shared" si="0"/>
        <v>3.1720045021999432E-2</v>
      </c>
      <c r="P46"/>
      <c r="Q46" s="414"/>
    </row>
    <row r="47" spans="2:17" ht="24.75" customHeight="1">
      <c r="B47" s="254" t="s">
        <v>698</v>
      </c>
      <c r="C47" s="255">
        <v>6069</v>
      </c>
      <c r="D47" s="256">
        <v>6351</v>
      </c>
      <c r="E47" s="256">
        <v>7317</v>
      </c>
      <c r="F47" s="256">
        <v>7658</v>
      </c>
      <c r="G47" s="256">
        <v>7888</v>
      </c>
      <c r="H47" s="256">
        <v>7963</v>
      </c>
      <c r="I47" s="256">
        <v>8102</v>
      </c>
      <c r="J47" s="256">
        <v>8236</v>
      </c>
      <c r="K47" s="257">
        <v>8037</v>
      </c>
      <c r="L47" s="258">
        <v>8050.1</v>
      </c>
      <c r="M47" s="252">
        <f t="shared" si="1"/>
        <v>6.2395406638990321E-3</v>
      </c>
      <c r="N47" s="253">
        <f t="shared" si="0"/>
        <v>1.629961428393667E-3</v>
      </c>
      <c r="P47"/>
      <c r="Q47" s="414"/>
    </row>
    <row r="48" spans="2:17" ht="24.75" customHeight="1" thickBot="1">
      <c r="B48" s="259" t="s">
        <v>699</v>
      </c>
      <c r="C48" s="260">
        <v>37</v>
      </c>
      <c r="D48" s="261">
        <v>37</v>
      </c>
      <c r="E48" s="261">
        <v>35</v>
      </c>
      <c r="F48" s="261">
        <v>29</v>
      </c>
      <c r="G48" s="261">
        <v>28</v>
      </c>
      <c r="H48" s="261">
        <v>28</v>
      </c>
      <c r="I48" s="261">
        <v>30</v>
      </c>
      <c r="J48" s="261">
        <v>31</v>
      </c>
      <c r="K48" s="262">
        <v>30</v>
      </c>
      <c r="L48" s="263">
        <v>24</v>
      </c>
      <c r="M48" s="415">
        <f t="shared" si="1"/>
        <v>1.8602126176516659E-5</v>
      </c>
      <c r="N48" s="1124">
        <f t="shared" si="0"/>
        <v>-0.19999999999999996</v>
      </c>
      <c r="P48"/>
      <c r="Q48" s="414"/>
    </row>
    <row r="49" spans="2:17" ht="24.75" customHeight="1" thickBot="1">
      <c r="B49" s="264" t="s">
        <v>700</v>
      </c>
      <c r="C49" s="265">
        <f t="shared" ref="C49:L49" si="2">SUM(C39:C48)</f>
        <v>1012547</v>
      </c>
      <c r="D49" s="266">
        <f t="shared" si="2"/>
        <v>1063695</v>
      </c>
      <c r="E49" s="266">
        <f t="shared" si="2"/>
        <v>1085671</v>
      </c>
      <c r="F49" s="266">
        <f t="shared" si="2"/>
        <v>1116993</v>
      </c>
      <c r="G49" s="266">
        <f t="shared" si="2"/>
        <v>1131807</v>
      </c>
      <c r="H49" s="266">
        <f t="shared" si="2"/>
        <v>1143357</v>
      </c>
      <c r="I49" s="266">
        <f t="shared" si="2"/>
        <v>1182557</v>
      </c>
      <c r="J49" s="266">
        <f t="shared" si="2"/>
        <v>1249577</v>
      </c>
      <c r="K49" s="267">
        <f t="shared" si="2"/>
        <v>1258263</v>
      </c>
      <c r="L49" s="268">
        <f t="shared" si="2"/>
        <v>1290175.1000000001</v>
      </c>
      <c r="M49" s="252">
        <f t="shared" si="1"/>
        <v>1</v>
      </c>
      <c r="N49" s="253">
        <f t="shared" si="0"/>
        <v>2.5362026857660203E-2</v>
      </c>
      <c r="Q49" s="414"/>
    </row>
    <row r="50" spans="2:17">
      <c r="B50" s="239"/>
    </row>
    <row r="51" spans="2:17" ht="14.25" thickBot="1">
      <c r="B51" s="239"/>
      <c r="D51" s="1337" t="s">
        <v>548</v>
      </c>
      <c r="E51" s="1337"/>
      <c r="F51" s="1337"/>
      <c r="G51" s="1337"/>
      <c r="H51" s="1337"/>
      <c r="I51" s="1337"/>
      <c r="J51" s="1337"/>
    </row>
    <row r="52" spans="2:17" ht="14.25" thickBot="1">
      <c r="B52" s="269" t="s">
        <v>116</v>
      </c>
      <c r="C52" s="241" t="s">
        <v>701</v>
      </c>
      <c r="D52" s="270" t="s">
        <v>680</v>
      </c>
      <c r="E52" s="270" t="s">
        <v>681</v>
      </c>
      <c r="F52" s="270" t="s">
        <v>682</v>
      </c>
      <c r="G52" s="270" t="s">
        <v>683</v>
      </c>
      <c r="H52" s="270" t="s">
        <v>684</v>
      </c>
      <c r="I52" s="270" t="s">
        <v>702</v>
      </c>
      <c r="J52" s="270" t="s">
        <v>703</v>
      </c>
      <c r="K52" s="270" t="s">
        <v>704</v>
      </c>
      <c r="L52" s="243" t="s">
        <v>705</v>
      </c>
    </row>
    <row r="53" spans="2:17">
      <c r="B53" s="271" t="s">
        <v>149</v>
      </c>
      <c r="C53" s="272">
        <v>0.26110398187450351</v>
      </c>
      <c r="D53" s="273">
        <v>0.2644972556142699</v>
      </c>
      <c r="E53" s="273">
        <v>0.26198194617155168</v>
      </c>
      <c r="F53" s="273">
        <v>0.26724432699214618</v>
      </c>
      <c r="G53" s="273">
        <v>0.27355148042125077</v>
      </c>
      <c r="H53" s="273">
        <v>0.28057505896121709</v>
      </c>
      <c r="I53" s="273">
        <v>0.28971563977249903</v>
      </c>
      <c r="J53" s="274">
        <v>0.288395987166435</v>
      </c>
      <c r="K53" s="274">
        <f>K39/$K$49</f>
        <v>0.288395987166435</v>
      </c>
      <c r="L53" s="275">
        <f t="shared" ref="L53:L62" si="3">M39</f>
        <v>0.2941445699889883</v>
      </c>
    </row>
    <row r="54" spans="2:17">
      <c r="B54" s="276" t="s">
        <v>150</v>
      </c>
      <c r="C54" s="277">
        <v>7.3422362613343117E-2</v>
      </c>
      <c r="D54" s="278">
        <v>7.5981581897278272E-2</v>
      </c>
      <c r="E54" s="278">
        <v>7.7487504397968476E-2</v>
      </c>
      <c r="F54" s="278">
        <v>8.0569390364258212E-2</v>
      </c>
      <c r="G54" s="278">
        <v>7.9752868089319431E-2</v>
      </c>
      <c r="H54" s="278">
        <v>8.0501827818870469E-2</v>
      </c>
      <c r="I54" s="278">
        <v>8.0283167823991641E-2</v>
      </c>
      <c r="J54" s="279">
        <v>8.3501620885299818E-2</v>
      </c>
      <c r="K54" s="279">
        <v>8.3501620885299818E-2</v>
      </c>
      <c r="L54" s="280">
        <f t="shared" si="3"/>
        <v>8.44094727917164E-2</v>
      </c>
    </row>
    <row r="55" spans="2:17">
      <c r="B55" s="276" t="s">
        <v>147</v>
      </c>
      <c r="C55" s="281">
        <v>0.38972825857036086</v>
      </c>
      <c r="D55" s="278">
        <v>0.38880655373497125</v>
      </c>
      <c r="E55" s="278">
        <v>0.39080996926569816</v>
      </c>
      <c r="F55" s="278">
        <v>0.38638036343652232</v>
      </c>
      <c r="G55" s="278">
        <v>0.38736807488824576</v>
      </c>
      <c r="H55" s="278">
        <v>0.38461993798184779</v>
      </c>
      <c r="I55" s="278">
        <v>0.37839604922305708</v>
      </c>
      <c r="J55" s="279">
        <v>0.37750136497695636</v>
      </c>
      <c r="K55" s="279">
        <v>0.37750136497695636</v>
      </c>
      <c r="L55" s="280">
        <f t="shared" si="3"/>
        <v>0.37011022767374752</v>
      </c>
    </row>
    <row r="56" spans="2:17">
      <c r="B56" s="276" t="s">
        <v>151</v>
      </c>
      <c r="C56" s="281">
        <v>8.2542458129445002E-3</v>
      </c>
      <c r="D56" s="278">
        <v>8.3091470620473423E-3</v>
      </c>
      <c r="E56" s="278">
        <v>8.3187629644948542E-3</v>
      </c>
      <c r="F56" s="278">
        <v>8.4343001942910768E-3</v>
      </c>
      <c r="G56" s="278">
        <v>8.5572572696017077E-3</v>
      </c>
      <c r="H56" s="278">
        <v>8.5974714115260413E-3</v>
      </c>
      <c r="I56" s="278">
        <v>8.8926092589732362E-3</v>
      </c>
      <c r="J56" s="279">
        <v>9.0219612275017225E-3</v>
      </c>
      <c r="K56" s="279">
        <v>9.0219612275017225E-3</v>
      </c>
      <c r="L56" s="280">
        <f t="shared" si="3"/>
        <v>9.3979491620943545E-3</v>
      </c>
    </row>
    <row r="57" spans="2:17">
      <c r="B57" s="276" t="s">
        <v>152</v>
      </c>
      <c r="C57" s="281">
        <v>8.3352840804929981E-2</v>
      </c>
      <c r="D57" s="278">
        <v>7.9189736117110984E-2</v>
      </c>
      <c r="E57" s="278">
        <v>7.6768610009194327E-2</v>
      </c>
      <c r="F57" s="278">
        <v>7.510909545532056E-2</v>
      </c>
      <c r="G57" s="278">
        <v>7.3320056640226977E-2</v>
      </c>
      <c r="H57" s="278">
        <v>6.9365789556021407E-2</v>
      </c>
      <c r="I57" s="278">
        <v>6.5425339935034021E-2</v>
      </c>
      <c r="J57" s="279">
        <v>6.5770033768774896E-2</v>
      </c>
      <c r="K57" s="279">
        <v>6.5770033768774896E-2</v>
      </c>
      <c r="L57" s="280">
        <f t="shared" si="3"/>
        <v>6.2172181124872113E-2</v>
      </c>
    </row>
    <row r="58" spans="2:17">
      <c r="B58" s="276" t="s">
        <v>153</v>
      </c>
      <c r="C58" s="281">
        <v>0.16371046211555004</v>
      </c>
      <c r="D58" s="278">
        <v>0.16092628429791345</v>
      </c>
      <c r="E58" s="278">
        <v>0.16181121994497727</v>
      </c>
      <c r="F58" s="278">
        <v>0.15958727945665649</v>
      </c>
      <c r="G58" s="278">
        <v>0.15513964579741935</v>
      </c>
      <c r="H58" s="278">
        <v>0.15461072912341647</v>
      </c>
      <c r="I58" s="278">
        <v>0.15595517523129826</v>
      </c>
      <c r="J58" s="279">
        <v>0.15450347026019204</v>
      </c>
      <c r="K58" s="279">
        <v>0.15450347026019204</v>
      </c>
      <c r="L58" s="280">
        <f t="shared" si="3"/>
        <v>0.1586691604883709</v>
      </c>
    </row>
    <row r="59" spans="2:17">
      <c r="B59" s="276" t="s">
        <v>1099</v>
      </c>
      <c r="C59" s="281">
        <v>7.1975519298295093E-3</v>
      </c>
      <c r="D59" s="278">
        <v>7.3705570103650185E-3</v>
      </c>
      <c r="E59" s="278">
        <v>7.2077443636620817E-3</v>
      </c>
      <c r="F59" s="278">
        <v>6.9941253234871315E-3</v>
      </c>
      <c r="G59" s="278">
        <v>6.8421324223317823E-3</v>
      </c>
      <c r="H59" s="278">
        <v>6.8597116248941912E-3</v>
      </c>
      <c r="I59" s="278">
        <v>7.0287785386574817E-3</v>
      </c>
      <c r="J59" s="279">
        <v>7.127285790013693E-3</v>
      </c>
      <c r="K59" s="279">
        <v>7.127285790013693E-3</v>
      </c>
      <c r="L59" s="280">
        <f t="shared" si="3"/>
        <v>7.0230777202257271E-3</v>
      </c>
    </row>
    <row r="60" spans="2:17">
      <c r="B60" s="276" t="s">
        <v>155</v>
      </c>
      <c r="C60" s="281">
        <v>7.2248153841091662E-3</v>
      </c>
      <c r="D60" s="278">
        <v>8.1470353357508858E-3</v>
      </c>
      <c r="E60" s="278">
        <v>8.7323734347484715E-3</v>
      </c>
      <c r="F60" s="278">
        <v>8.6869934538309091E-3</v>
      </c>
      <c r="G60" s="278">
        <v>8.4794163152891004E-3</v>
      </c>
      <c r="H60" s="278">
        <v>7.9928493933061999E-3</v>
      </c>
      <c r="I60" s="278">
        <v>7.6874014166393905E-3</v>
      </c>
      <c r="J60" s="279">
        <v>7.7670566487292401E-3</v>
      </c>
      <c r="K60" s="279">
        <v>7.7670566487292401E-3</v>
      </c>
      <c r="L60" s="280">
        <f t="shared" si="3"/>
        <v>7.8152182599090618E-3</v>
      </c>
    </row>
    <row r="61" spans="2:17">
      <c r="B61" s="276" t="s">
        <v>154</v>
      </c>
      <c r="C61" s="281">
        <v>5.9706964872449338E-3</v>
      </c>
      <c r="D61" s="278">
        <v>6.7396108029043793E-3</v>
      </c>
      <c r="E61" s="278">
        <v>6.8559068857190686E-3</v>
      </c>
      <c r="F61" s="278">
        <v>6.9693861232524631E-3</v>
      </c>
      <c r="G61" s="278">
        <v>6.9645788673179066E-3</v>
      </c>
      <c r="H61" s="278">
        <v>6.8512553728911161E-3</v>
      </c>
      <c r="I61" s="278">
        <v>6.5910304046889467E-3</v>
      </c>
      <c r="J61" s="279">
        <v>6.3873768838470174E-3</v>
      </c>
      <c r="K61" s="279">
        <v>6.3873768838470174E-3</v>
      </c>
      <c r="L61" s="280">
        <f t="shared" si="3"/>
        <v>6.2395406638990321E-3</v>
      </c>
    </row>
    <row r="62" spans="2:17" ht="14.25" thickBot="1">
      <c r="B62" s="282" t="s">
        <v>158</v>
      </c>
      <c r="C62" s="283">
        <v>3.4784407184390261E-5</v>
      </c>
      <c r="D62" s="284">
        <v>3.2238127388499833E-5</v>
      </c>
      <c r="E62" s="284">
        <v>2.5962561985616741E-5</v>
      </c>
      <c r="F62" s="284">
        <v>2.4739200234668986E-5</v>
      </c>
      <c r="G62" s="284">
        <v>2.4489288997224838E-5</v>
      </c>
      <c r="H62" s="284">
        <v>2.536875600922408E-5</v>
      </c>
      <c r="I62" s="284">
        <v>2.4808395160922458E-5</v>
      </c>
      <c r="J62" s="285">
        <v>2.3842392250268822E-5</v>
      </c>
      <c r="K62" s="285">
        <v>2.3842392250268822E-5</v>
      </c>
      <c r="L62" s="286">
        <f t="shared" si="3"/>
        <v>1.8602126176516659E-5</v>
      </c>
    </row>
    <row r="63" spans="2:17" ht="14.25" thickBot="1">
      <c r="B63" s="287" t="s">
        <v>148</v>
      </c>
      <c r="C63" s="288">
        <f t="shared" ref="C63" si="4">C49/$C$49</f>
        <v>1</v>
      </c>
      <c r="D63" s="289">
        <f t="shared" ref="D63:K63" si="5">D49/D$49</f>
        <v>1</v>
      </c>
      <c r="E63" s="289">
        <f t="shared" si="5"/>
        <v>1</v>
      </c>
      <c r="F63" s="289">
        <f t="shared" si="5"/>
        <v>1</v>
      </c>
      <c r="G63" s="289">
        <f t="shared" si="5"/>
        <v>1</v>
      </c>
      <c r="H63" s="289">
        <f t="shared" si="5"/>
        <v>1</v>
      </c>
      <c r="I63" s="289">
        <f t="shared" si="5"/>
        <v>1</v>
      </c>
      <c r="J63" s="290">
        <f t="shared" si="5"/>
        <v>1</v>
      </c>
      <c r="K63" s="290">
        <f t="shared" si="5"/>
        <v>1</v>
      </c>
      <c r="L63" s="291">
        <f t="shared" ref="L63" si="6">M49</f>
        <v>1</v>
      </c>
    </row>
  </sheetData>
  <mergeCells count="1">
    <mergeCell ref="D51:J51"/>
  </mergeCells>
  <phoneticPr fontId="34"/>
  <pageMargins left="0.70866141732283472" right="0.70866141732283472" top="0.74803149606299213"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P63"/>
  <sheetViews>
    <sheetView topLeftCell="A43" zoomScaleNormal="100" workbookViewId="0">
      <selection activeCell="L64" sqref="L64"/>
    </sheetView>
  </sheetViews>
  <sheetFormatPr defaultRowHeight="13.5"/>
  <cols>
    <col min="1" max="1" width="1.875" style="31" customWidth="1"/>
    <col min="2" max="2" width="8.25" style="31" customWidth="1"/>
    <col min="3" max="12" width="6.25" style="31" customWidth="1"/>
    <col min="13" max="13" width="6.125" style="31" customWidth="1"/>
    <col min="14" max="14" width="6" style="31" customWidth="1"/>
    <col min="15" max="16384" width="9" style="31"/>
  </cols>
  <sheetData>
    <row r="2" spans="2:16" ht="17.25">
      <c r="B2" s="157" t="s">
        <v>1086</v>
      </c>
      <c r="N2" s="419" t="s">
        <v>777</v>
      </c>
      <c r="P2" s="156"/>
    </row>
    <row r="3" spans="2:16">
      <c r="B3" s="34"/>
    </row>
    <row r="13" spans="2:16">
      <c r="B13" s="34"/>
    </row>
    <row r="19" spans="2:2">
      <c r="B19" s="30"/>
    </row>
    <row r="20" spans="2:2">
      <c r="B20" s="30"/>
    </row>
    <row r="21" spans="2:2">
      <c r="B21" s="30"/>
    </row>
    <row r="22" spans="2:2">
      <c r="B22" s="30"/>
    </row>
    <row r="24" spans="2:2">
      <c r="B24" s="30"/>
    </row>
    <row r="25" spans="2:2">
      <c r="B25" s="30"/>
    </row>
    <row r="26" spans="2:2">
      <c r="B26" s="30"/>
    </row>
    <row r="27" spans="2:2">
      <c r="B27" s="30"/>
    </row>
    <row r="28" spans="2:2">
      <c r="B28" s="30"/>
    </row>
    <row r="29" spans="2:2">
      <c r="B29" s="30"/>
    </row>
    <row r="30" spans="2:2">
      <c r="B30" s="30"/>
    </row>
    <row r="31" spans="2:2">
      <c r="B31" s="30"/>
    </row>
    <row r="32" spans="2:2">
      <c r="B32" s="30"/>
    </row>
    <row r="33" spans="2:14">
      <c r="B33" s="30"/>
    </row>
    <row r="34" spans="2:14">
      <c r="B34" s="30"/>
    </row>
    <row r="35" spans="2:14">
      <c r="B35" s="30"/>
    </row>
    <row r="36" spans="2:14">
      <c r="B36" s="30"/>
    </row>
    <row r="37" spans="2:14" ht="14.25" thickBot="1">
      <c r="B37" s="30"/>
    </row>
    <row r="38" spans="2:14" ht="24.75" customHeight="1" thickBot="1">
      <c r="B38" s="54"/>
      <c r="C38" s="51" t="s">
        <v>772</v>
      </c>
      <c r="D38" s="46" t="s">
        <v>680</v>
      </c>
      <c r="E38" s="46" t="s">
        <v>681</v>
      </c>
      <c r="F38" s="46" t="s">
        <v>682</v>
      </c>
      <c r="G38" s="46" t="s">
        <v>683</v>
      </c>
      <c r="H38" s="46" t="s">
        <v>684</v>
      </c>
      <c r="I38" s="46" t="s">
        <v>685</v>
      </c>
      <c r="J38" s="46" t="s">
        <v>686</v>
      </c>
      <c r="K38" s="47" t="s">
        <v>687</v>
      </c>
      <c r="L38" s="48" t="s">
        <v>774</v>
      </c>
      <c r="M38" s="49" t="s">
        <v>156</v>
      </c>
      <c r="N38" s="50" t="s">
        <v>127</v>
      </c>
    </row>
    <row r="39" spans="2:14" ht="24.75" customHeight="1">
      <c r="B39" s="55" t="s">
        <v>149</v>
      </c>
      <c r="C39" s="52">
        <v>8371</v>
      </c>
      <c r="D39" s="42">
        <v>10671</v>
      </c>
      <c r="E39" s="42">
        <v>13435</v>
      </c>
      <c r="F39" s="42">
        <v>17944</v>
      </c>
      <c r="G39" s="42">
        <v>19475</v>
      </c>
      <c r="H39" s="42">
        <v>20950</v>
      </c>
      <c r="I39" s="42">
        <v>22750</v>
      </c>
      <c r="J39" s="42">
        <v>23705</v>
      </c>
      <c r="K39" s="43">
        <v>23018</v>
      </c>
      <c r="L39" s="44">
        <v>25538</v>
      </c>
      <c r="M39" s="45">
        <f>L39/$L$49</f>
        <v>5.8507908579388208E-2</v>
      </c>
      <c r="N39" s="421">
        <f t="shared" ref="N39:N49" si="0">IF(OR(L39=0,K39=0),"-",(L39/K39)-1)</f>
        <v>0.10947953775306285</v>
      </c>
    </row>
    <row r="40" spans="2:14" ht="24.75" customHeight="1">
      <c r="B40" s="56" t="s">
        <v>150</v>
      </c>
      <c r="C40" s="53">
        <v>33219</v>
      </c>
      <c r="D40" s="35">
        <v>36311</v>
      </c>
      <c r="E40" s="35">
        <v>39553</v>
      </c>
      <c r="F40" s="35">
        <v>43236</v>
      </c>
      <c r="G40" s="35">
        <v>46724</v>
      </c>
      <c r="H40" s="35">
        <v>49840</v>
      </c>
      <c r="I40" s="35">
        <v>52908</v>
      </c>
      <c r="J40" s="35">
        <v>55669</v>
      </c>
      <c r="K40" s="37">
        <v>57613</v>
      </c>
      <c r="L40" s="36">
        <v>60725</v>
      </c>
      <c r="M40" s="39">
        <f t="shared" ref="M40:M49" si="1">L40/$L$49</f>
        <v>0.13912180861787724</v>
      </c>
      <c r="N40" s="422">
        <f t="shared" si="0"/>
        <v>5.4015586759932566E-2</v>
      </c>
    </row>
    <row r="41" spans="2:14" ht="24.75" customHeight="1">
      <c r="B41" s="56" t="s">
        <v>147</v>
      </c>
      <c r="C41" s="53">
        <v>141290</v>
      </c>
      <c r="D41" s="35">
        <v>150796</v>
      </c>
      <c r="E41" s="35">
        <v>156739</v>
      </c>
      <c r="F41" s="35">
        <v>167052</v>
      </c>
      <c r="G41" s="35">
        <v>174087</v>
      </c>
      <c r="H41" s="35">
        <v>181130</v>
      </c>
      <c r="I41" s="35">
        <v>191256</v>
      </c>
      <c r="J41" s="35">
        <v>197949</v>
      </c>
      <c r="K41" s="37">
        <v>202641</v>
      </c>
      <c r="L41" s="36">
        <v>213675</v>
      </c>
      <c r="M41" s="39">
        <f t="shared" si="1"/>
        <v>0.48953235827789082</v>
      </c>
      <c r="N41" s="422">
        <f t="shared" si="0"/>
        <v>5.4450974876752545E-2</v>
      </c>
    </row>
    <row r="42" spans="2:14" ht="24.75" customHeight="1">
      <c r="B42" s="56" t="s">
        <v>157</v>
      </c>
      <c r="C42" s="53">
        <v>3150</v>
      </c>
      <c r="D42" s="35">
        <v>3174</v>
      </c>
      <c r="E42" s="35">
        <v>3202</v>
      </c>
      <c r="F42" s="35">
        <v>3202</v>
      </c>
      <c r="G42" s="35">
        <v>3260</v>
      </c>
      <c r="H42" s="35">
        <v>3147</v>
      </c>
      <c r="I42" s="35">
        <v>3194</v>
      </c>
      <c r="J42" s="35">
        <v>3288</v>
      </c>
      <c r="K42" s="37">
        <v>3347</v>
      </c>
      <c r="L42" s="36">
        <v>3414</v>
      </c>
      <c r="M42" s="38">
        <f t="shared" si="1"/>
        <v>7.8215208665530327E-3</v>
      </c>
      <c r="N42" s="422">
        <f t="shared" si="0"/>
        <v>2.0017926501344485E-2</v>
      </c>
    </row>
    <row r="43" spans="2:14" ht="24.75" customHeight="1">
      <c r="B43" s="56" t="s">
        <v>152</v>
      </c>
      <c r="C43" s="53">
        <v>84354</v>
      </c>
      <c r="D43" s="35">
        <v>83400</v>
      </c>
      <c r="E43" s="35">
        <v>80828</v>
      </c>
      <c r="F43" s="35">
        <v>80137</v>
      </c>
      <c r="G43" s="35">
        <v>79107</v>
      </c>
      <c r="H43" s="35">
        <v>77946</v>
      </c>
      <c r="I43" s="35">
        <v>76168</v>
      </c>
      <c r="J43" s="35">
        <v>74751</v>
      </c>
      <c r="K43" s="37">
        <v>74733</v>
      </c>
      <c r="L43" s="36">
        <v>72432</v>
      </c>
      <c r="M43" s="39">
        <f t="shared" si="1"/>
        <v>0.16594270632869632</v>
      </c>
      <c r="N43" s="1125">
        <f t="shared" si="0"/>
        <v>-3.0789611015214158E-2</v>
      </c>
    </row>
    <row r="44" spans="2:14" ht="24.75" customHeight="1">
      <c r="B44" s="56" t="s">
        <v>153</v>
      </c>
      <c r="C44" s="53">
        <v>37671</v>
      </c>
      <c r="D44" s="35">
        <v>41226</v>
      </c>
      <c r="E44" s="35">
        <v>43141</v>
      </c>
      <c r="F44" s="35">
        <v>46772</v>
      </c>
      <c r="G44" s="35">
        <v>47833</v>
      </c>
      <c r="H44" s="35">
        <v>48304</v>
      </c>
      <c r="I44" s="35">
        <v>50204</v>
      </c>
      <c r="J44" s="35">
        <v>52911</v>
      </c>
      <c r="K44" s="37">
        <v>53798</v>
      </c>
      <c r="L44" s="36">
        <v>56965</v>
      </c>
      <c r="M44" s="39">
        <f t="shared" si="1"/>
        <v>0.13050759700152123</v>
      </c>
      <c r="N44" s="422">
        <f t="shared" si="0"/>
        <v>5.8868359418565719E-2</v>
      </c>
    </row>
    <row r="45" spans="2:14" ht="24.75" customHeight="1">
      <c r="B45" s="56" t="s">
        <v>1094</v>
      </c>
      <c r="C45" s="53">
        <v>676</v>
      </c>
      <c r="D45" s="35">
        <v>794</v>
      </c>
      <c r="E45" s="35">
        <v>873</v>
      </c>
      <c r="F45" s="35">
        <v>895</v>
      </c>
      <c r="G45" s="35">
        <v>931</v>
      </c>
      <c r="H45" s="35">
        <v>968</v>
      </c>
      <c r="I45" s="35">
        <v>1028</v>
      </c>
      <c r="J45" s="35">
        <v>1119</v>
      </c>
      <c r="K45" s="37">
        <v>1163</v>
      </c>
      <c r="L45" s="36">
        <v>1192</v>
      </c>
      <c r="M45" s="38">
        <f t="shared" si="1"/>
        <v>2.7308883634830738E-3</v>
      </c>
      <c r="N45" s="422">
        <f t="shared" si="0"/>
        <v>2.4935511607910632E-2</v>
      </c>
    </row>
    <row r="46" spans="2:14" ht="24.75" customHeight="1">
      <c r="B46" s="56" t="s">
        <v>155</v>
      </c>
      <c r="C46" s="53">
        <v>1330</v>
      </c>
      <c r="D46" s="35">
        <v>1393</v>
      </c>
      <c r="E46" s="35">
        <v>1382</v>
      </c>
      <c r="F46" s="35">
        <v>1433</v>
      </c>
      <c r="G46" s="35">
        <v>1520</v>
      </c>
      <c r="H46" s="35">
        <v>1644</v>
      </c>
      <c r="I46" s="35">
        <v>1746</v>
      </c>
      <c r="J46" s="35">
        <v>1804</v>
      </c>
      <c r="K46" s="37">
        <v>1767</v>
      </c>
      <c r="L46" s="36">
        <v>1834</v>
      </c>
      <c r="M46" s="38">
        <f t="shared" si="1"/>
        <v>4.2017191767013068E-3</v>
      </c>
      <c r="N46" s="422">
        <f t="shared" si="0"/>
        <v>3.7917374080362221E-2</v>
      </c>
    </row>
    <row r="47" spans="2:14" ht="24.75" customHeight="1">
      <c r="B47" s="56" t="s">
        <v>154</v>
      </c>
      <c r="C47" s="53">
        <v>517</v>
      </c>
      <c r="D47" s="35">
        <v>552</v>
      </c>
      <c r="E47" s="35">
        <v>621</v>
      </c>
      <c r="F47" s="35">
        <v>598</v>
      </c>
      <c r="G47" s="35">
        <v>622</v>
      </c>
      <c r="H47" s="35">
        <v>640</v>
      </c>
      <c r="I47" s="35">
        <v>653</v>
      </c>
      <c r="J47" s="35">
        <v>663</v>
      </c>
      <c r="K47" s="37">
        <v>667</v>
      </c>
      <c r="L47" s="36">
        <v>713</v>
      </c>
      <c r="M47" s="38">
        <f>L47/$L$49</f>
        <v>1.6334927878887851E-3</v>
      </c>
      <c r="N47" s="422">
        <f t="shared" si="0"/>
        <v>6.8965517241379226E-2</v>
      </c>
    </row>
    <row r="48" spans="2:14" ht="24.75" customHeight="1" thickBot="1">
      <c r="B48" s="57" t="s">
        <v>158</v>
      </c>
      <c r="C48" s="58">
        <v>0</v>
      </c>
      <c r="D48" s="59">
        <v>0</v>
      </c>
      <c r="E48" s="59">
        <v>0</v>
      </c>
      <c r="F48" s="59">
        <v>0</v>
      </c>
      <c r="G48" s="59">
        <v>0</v>
      </c>
      <c r="H48" s="59">
        <v>0</v>
      </c>
      <c r="I48" s="59">
        <v>0</v>
      </c>
      <c r="J48" s="59">
        <v>0</v>
      </c>
      <c r="K48" s="60">
        <v>0</v>
      </c>
      <c r="L48" s="61">
        <v>0</v>
      </c>
      <c r="M48" s="62">
        <f>L48/$L$49</f>
        <v>0</v>
      </c>
      <c r="N48" s="423" t="str">
        <f t="shared" si="0"/>
        <v>-</v>
      </c>
    </row>
    <row r="49" spans="2:14" ht="24.75" customHeight="1" thickBot="1">
      <c r="B49" s="63" t="s">
        <v>148</v>
      </c>
      <c r="C49" s="64">
        <f t="shared" ref="C49:L49" si="2">SUM(C39:C48)</f>
        <v>310578</v>
      </c>
      <c r="D49" s="65">
        <f t="shared" si="2"/>
        <v>328317</v>
      </c>
      <c r="E49" s="65">
        <f t="shared" si="2"/>
        <v>339774</v>
      </c>
      <c r="F49" s="65">
        <f t="shared" si="2"/>
        <v>361269</v>
      </c>
      <c r="G49" s="65">
        <f t="shared" si="2"/>
        <v>373559</v>
      </c>
      <c r="H49" s="65">
        <f t="shared" si="2"/>
        <v>384569</v>
      </c>
      <c r="I49" s="65">
        <f t="shared" si="2"/>
        <v>399907</v>
      </c>
      <c r="J49" s="65">
        <f t="shared" si="2"/>
        <v>411859</v>
      </c>
      <c r="K49" s="66">
        <f t="shared" si="2"/>
        <v>418747</v>
      </c>
      <c r="L49" s="67">
        <f t="shared" si="2"/>
        <v>436488</v>
      </c>
      <c r="M49" s="68">
        <f t="shared" si="1"/>
        <v>1</v>
      </c>
      <c r="N49" s="424">
        <f t="shared" si="0"/>
        <v>4.2366870688028913E-2</v>
      </c>
    </row>
    <row r="50" spans="2:14">
      <c r="B50" s="30"/>
    </row>
    <row r="51" spans="2:14" ht="14.25" thickBot="1">
      <c r="B51" s="30"/>
      <c r="D51" s="1338" t="s">
        <v>159</v>
      </c>
      <c r="E51" s="1338"/>
      <c r="F51" s="1338"/>
      <c r="G51" s="1338"/>
      <c r="H51" s="1338"/>
      <c r="I51" s="1338"/>
      <c r="J51" s="1338"/>
    </row>
    <row r="52" spans="2:14" ht="14.25" thickBot="1">
      <c r="B52" s="73" t="s">
        <v>116</v>
      </c>
      <c r="C52" s="92" t="s">
        <v>772</v>
      </c>
      <c r="D52" s="33" t="s">
        <v>680</v>
      </c>
      <c r="E52" s="33" t="s">
        <v>681</v>
      </c>
      <c r="F52" s="33" t="s">
        <v>682</v>
      </c>
      <c r="G52" s="33" t="s">
        <v>683</v>
      </c>
      <c r="H52" s="33" t="s">
        <v>684</v>
      </c>
      <c r="I52" s="33" t="s">
        <v>685</v>
      </c>
      <c r="J52" s="33" t="s">
        <v>686</v>
      </c>
      <c r="K52" s="33" t="s">
        <v>687</v>
      </c>
      <c r="L52" s="47" t="s">
        <v>773</v>
      </c>
    </row>
    <row r="53" spans="2:14">
      <c r="B53" s="55" t="s">
        <v>169</v>
      </c>
      <c r="C53" s="71">
        <f>C39/C$49</f>
        <v>2.6952971556259621E-2</v>
      </c>
      <c r="D53" s="70">
        <f>D39/D$49</f>
        <v>3.2502124471166585E-2</v>
      </c>
      <c r="E53" s="70">
        <f t="shared" ref="E53:J53" si="3">E39/E$49</f>
        <v>3.954098901034217E-2</v>
      </c>
      <c r="F53" s="70">
        <f t="shared" si="3"/>
        <v>4.9669359950618511E-2</v>
      </c>
      <c r="G53" s="70">
        <f t="shared" si="3"/>
        <v>5.213366563247037E-2</v>
      </c>
      <c r="H53" s="70">
        <f t="shared" si="3"/>
        <v>5.4476569874326843E-2</v>
      </c>
      <c r="I53" s="70">
        <f t="shared" si="3"/>
        <v>5.6888226512664196E-2</v>
      </c>
      <c r="J53" s="70">
        <f t="shared" si="3"/>
        <v>5.7556105366156865E-2</v>
      </c>
      <c r="K53" s="70">
        <f>K39/K$49</f>
        <v>5.4968752014939809E-2</v>
      </c>
      <c r="L53" s="405">
        <f>L39/L$49</f>
        <v>5.8507908579388208E-2</v>
      </c>
    </row>
    <row r="54" spans="2:14">
      <c r="B54" s="56" t="s">
        <v>175</v>
      </c>
      <c r="C54" s="72">
        <f t="shared" ref="C54:L63" si="4">C40/C$49</f>
        <v>0.10695863840967486</v>
      </c>
      <c r="D54" s="40">
        <f t="shared" si="4"/>
        <v>0.11059737997118638</v>
      </c>
      <c r="E54" s="40">
        <f t="shared" si="4"/>
        <v>0.11640973117425112</v>
      </c>
      <c r="F54" s="40">
        <f t="shared" si="4"/>
        <v>0.11967813457562093</v>
      </c>
      <c r="G54" s="40">
        <f t="shared" si="4"/>
        <v>0.12507796626503445</v>
      </c>
      <c r="H54" s="40">
        <f t="shared" si="4"/>
        <v>0.12959962971534367</v>
      </c>
      <c r="I54" s="40">
        <f t="shared" si="4"/>
        <v>0.13230075992668294</v>
      </c>
      <c r="J54" s="40">
        <f t="shared" si="4"/>
        <v>0.13516519002862631</v>
      </c>
      <c r="K54" s="40">
        <f t="shared" si="4"/>
        <v>0.13758426926043649</v>
      </c>
      <c r="L54" s="406">
        <f t="shared" si="4"/>
        <v>0.13912180861787724</v>
      </c>
    </row>
    <row r="55" spans="2:14">
      <c r="B55" s="56" t="s">
        <v>174</v>
      </c>
      <c r="C55" s="72">
        <f t="shared" si="4"/>
        <v>0.45492597672726337</v>
      </c>
      <c r="D55" s="40">
        <f t="shared" si="4"/>
        <v>0.4593000057870899</v>
      </c>
      <c r="E55" s="40">
        <f t="shared" si="4"/>
        <v>0.46130369009988992</v>
      </c>
      <c r="F55" s="40">
        <f t="shared" si="4"/>
        <v>0.46240336148410188</v>
      </c>
      <c r="G55" s="40">
        <f t="shared" si="4"/>
        <v>0.46602277016482002</v>
      </c>
      <c r="H55" s="40">
        <f t="shared" si="4"/>
        <v>0.47099480197311794</v>
      </c>
      <c r="I55" s="40">
        <f t="shared" si="4"/>
        <v>0.47825119340246608</v>
      </c>
      <c r="J55" s="40">
        <f t="shared" si="4"/>
        <v>0.48062322299621957</v>
      </c>
      <c r="K55" s="40">
        <f t="shared" si="4"/>
        <v>0.48392227287598477</v>
      </c>
      <c r="L55" s="406">
        <f t="shared" si="4"/>
        <v>0.48953235827789082</v>
      </c>
    </row>
    <row r="56" spans="2:14">
      <c r="B56" s="56" t="s">
        <v>173</v>
      </c>
      <c r="C56" s="72">
        <f t="shared" si="4"/>
        <v>1.0142379692058034E-2</v>
      </c>
      <c r="D56" s="40">
        <f t="shared" si="4"/>
        <v>9.6674859967653213E-3</v>
      </c>
      <c r="E56" s="40">
        <f t="shared" si="4"/>
        <v>9.4239111880249811E-3</v>
      </c>
      <c r="F56" s="40">
        <f t="shared" si="4"/>
        <v>8.8632016585978874E-3</v>
      </c>
      <c r="G56" s="40">
        <f t="shared" si="4"/>
        <v>8.7268677772453611E-3</v>
      </c>
      <c r="H56" s="40">
        <f t="shared" si="4"/>
        <v>8.1831868923392167E-3</v>
      </c>
      <c r="I56" s="40">
        <f t="shared" si="4"/>
        <v>7.986856944239536E-3</v>
      </c>
      <c r="J56" s="40">
        <f t="shared" si="4"/>
        <v>7.983314678081577E-3</v>
      </c>
      <c r="K56" s="40">
        <f t="shared" si="4"/>
        <v>7.992893083413135E-3</v>
      </c>
      <c r="L56" s="406">
        <f t="shared" si="4"/>
        <v>7.8215208665530327E-3</v>
      </c>
    </row>
    <row r="57" spans="2:14">
      <c r="B57" s="56" t="s">
        <v>177</v>
      </c>
      <c r="C57" s="72">
        <f t="shared" si="4"/>
        <v>0.27160326874408364</v>
      </c>
      <c r="D57" s="40">
        <f t="shared" si="4"/>
        <v>0.25402278895092245</v>
      </c>
      <c r="E57" s="40">
        <f t="shared" si="4"/>
        <v>0.23788753700989482</v>
      </c>
      <c r="F57" s="40">
        <f t="shared" si="4"/>
        <v>0.22182085924892531</v>
      </c>
      <c r="G57" s="40">
        <f t="shared" si="4"/>
        <v>0.21176574517010699</v>
      </c>
      <c r="H57" s="40">
        <f t="shared" si="4"/>
        <v>0.2026840436956697</v>
      </c>
      <c r="I57" s="40">
        <f t="shared" si="4"/>
        <v>0.19046428294578491</v>
      </c>
      <c r="J57" s="40">
        <f t="shared" si="4"/>
        <v>0.18149658014029074</v>
      </c>
      <c r="K57" s="40">
        <f t="shared" si="4"/>
        <v>0.17846814424939164</v>
      </c>
      <c r="L57" s="406">
        <f t="shared" si="4"/>
        <v>0.16594270632869632</v>
      </c>
    </row>
    <row r="58" spans="2:14">
      <c r="B58" s="56" t="s">
        <v>172</v>
      </c>
      <c r="C58" s="72">
        <f t="shared" si="4"/>
        <v>0.12129320170778356</v>
      </c>
      <c r="D58" s="40">
        <f t="shared" si="4"/>
        <v>0.12556766783322215</v>
      </c>
      <c r="E58" s="40">
        <f t="shared" si="4"/>
        <v>0.12696969161854643</v>
      </c>
      <c r="F58" s="40">
        <f t="shared" si="4"/>
        <v>0.12946585508305444</v>
      </c>
      <c r="G58" s="40">
        <f t="shared" si="4"/>
        <v>0.12804670748128141</v>
      </c>
      <c r="H58" s="40">
        <f t="shared" si="4"/>
        <v>0.1256055480290923</v>
      </c>
      <c r="I58" s="40">
        <f t="shared" si="4"/>
        <v>0.12553918786117774</v>
      </c>
      <c r="J58" s="40">
        <f t="shared" si="4"/>
        <v>0.1284687235194569</v>
      </c>
      <c r="K58" s="40">
        <f t="shared" si="4"/>
        <v>0.12847375622989538</v>
      </c>
      <c r="L58" s="406">
        <f t="shared" si="4"/>
        <v>0.13050759700152123</v>
      </c>
    </row>
    <row r="59" spans="2:14" ht="22.5">
      <c r="B59" s="56" t="s">
        <v>1097</v>
      </c>
      <c r="C59" s="72">
        <f t="shared" si="4"/>
        <v>2.1765868799464225E-3</v>
      </c>
      <c r="D59" s="40">
        <f t="shared" si="4"/>
        <v>2.4183944175903169E-3</v>
      </c>
      <c r="E59" s="40">
        <f t="shared" si="4"/>
        <v>2.5693549241554681E-3</v>
      </c>
      <c r="F59" s="40">
        <f t="shared" si="4"/>
        <v>2.4773783524188347E-3</v>
      </c>
      <c r="G59" s="40">
        <f t="shared" si="4"/>
        <v>2.4922435277961448E-3</v>
      </c>
      <c r="H59" s="40">
        <f t="shared" si="4"/>
        <v>2.5171035626896602E-3</v>
      </c>
      <c r="I59" s="40">
        <f t="shared" si="4"/>
        <v>2.5705976639568699E-3</v>
      </c>
      <c r="J59" s="40">
        <f t="shared" si="4"/>
        <v>2.7169492471938212E-3</v>
      </c>
      <c r="K59" s="40">
        <f t="shared" si="4"/>
        <v>2.7773333301492308E-3</v>
      </c>
      <c r="L59" s="406">
        <f t="shared" si="4"/>
        <v>2.7308883634830738E-3</v>
      </c>
    </row>
    <row r="60" spans="2:14">
      <c r="B60" s="56" t="s">
        <v>171</v>
      </c>
      <c r="C60" s="72">
        <f t="shared" si="4"/>
        <v>4.2823380922022806E-3</v>
      </c>
      <c r="D60" s="40">
        <f t="shared" si="4"/>
        <v>4.2428506595759584E-3</v>
      </c>
      <c r="E60" s="40">
        <f t="shared" si="4"/>
        <v>4.0674095133824244E-3</v>
      </c>
      <c r="F60" s="40">
        <f t="shared" si="4"/>
        <v>3.9665733843756313E-3</v>
      </c>
      <c r="G60" s="40">
        <f t="shared" si="4"/>
        <v>4.0689690249732973E-3</v>
      </c>
      <c r="H60" s="40">
        <f t="shared" si="4"/>
        <v>4.2749155548159109E-3</v>
      </c>
      <c r="I60" s="40">
        <f t="shared" si="4"/>
        <v>4.3660150985104038E-3</v>
      </c>
      <c r="J60" s="40">
        <f t="shared" si="4"/>
        <v>4.3801398051274828E-3</v>
      </c>
      <c r="K60" s="40">
        <f t="shared" si="4"/>
        <v>4.2197317234511532E-3</v>
      </c>
      <c r="L60" s="406">
        <f t="shared" si="4"/>
        <v>4.2017191767013068E-3</v>
      </c>
    </row>
    <row r="61" spans="2:14">
      <c r="B61" s="56" t="s">
        <v>176</v>
      </c>
      <c r="C61" s="72">
        <f t="shared" si="4"/>
        <v>1.664638190728255E-3</v>
      </c>
      <c r="D61" s="40">
        <f t="shared" si="4"/>
        <v>1.6813019124809255E-3</v>
      </c>
      <c r="E61" s="40">
        <f t="shared" si="4"/>
        <v>1.8276854615126524E-3</v>
      </c>
      <c r="F61" s="40">
        <f t="shared" si="4"/>
        <v>1.655276262286551E-3</v>
      </c>
      <c r="G61" s="40">
        <f t="shared" si="4"/>
        <v>1.6650649562719678E-3</v>
      </c>
      <c r="H61" s="40">
        <f t="shared" si="4"/>
        <v>1.6642007026047342E-3</v>
      </c>
      <c r="I61" s="40">
        <f t="shared" si="4"/>
        <v>1.6328796445173504E-3</v>
      </c>
      <c r="J61" s="40">
        <f t="shared" si="4"/>
        <v>1.6097742188467413E-3</v>
      </c>
      <c r="K61" s="40">
        <f t="shared" si="4"/>
        <v>1.5928472323383808E-3</v>
      </c>
      <c r="L61" s="406">
        <f>L47/L$49</f>
        <v>1.6334927878887851E-3</v>
      </c>
    </row>
    <row r="62" spans="2:14" ht="14.25" thickBot="1">
      <c r="B62" s="57" t="s">
        <v>170</v>
      </c>
      <c r="C62" s="81">
        <f t="shared" si="4"/>
        <v>0</v>
      </c>
      <c r="D62" s="82">
        <f t="shared" si="4"/>
        <v>0</v>
      </c>
      <c r="E62" s="82">
        <f t="shared" si="4"/>
        <v>0</v>
      </c>
      <c r="F62" s="82">
        <f t="shared" si="4"/>
        <v>0</v>
      </c>
      <c r="G62" s="82">
        <f t="shared" si="4"/>
        <v>0</v>
      </c>
      <c r="H62" s="82">
        <f t="shared" si="4"/>
        <v>0</v>
      </c>
      <c r="I62" s="82">
        <f t="shared" si="4"/>
        <v>0</v>
      </c>
      <c r="J62" s="82">
        <f t="shared" si="4"/>
        <v>0</v>
      </c>
      <c r="K62" s="82">
        <f t="shared" si="4"/>
        <v>0</v>
      </c>
      <c r="L62" s="407">
        <f>L48/L$49</f>
        <v>0</v>
      </c>
    </row>
    <row r="63" spans="2:14" ht="14.25" thickBot="1">
      <c r="B63" s="63" t="s">
        <v>164</v>
      </c>
      <c r="C63" s="83">
        <f t="shared" si="4"/>
        <v>1</v>
      </c>
      <c r="D63" s="84">
        <f t="shared" si="4"/>
        <v>1</v>
      </c>
      <c r="E63" s="84">
        <f t="shared" si="4"/>
        <v>1</v>
      </c>
      <c r="F63" s="84">
        <f t="shared" si="4"/>
        <v>1</v>
      </c>
      <c r="G63" s="84">
        <f t="shared" si="4"/>
        <v>1</v>
      </c>
      <c r="H63" s="84">
        <f t="shared" si="4"/>
        <v>1</v>
      </c>
      <c r="I63" s="84">
        <f t="shared" si="4"/>
        <v>1</v>
      </c>
      <c r="J63" s="84">
        <f t="shared" si="4"/>
        <v>1</v>
      </c>
      <c r="K63" s="84">
        <f t="shared" si="4"/>
        <v>1</v>
      </c>
      <c r="L63" s="85">
        <f t="shared" si="4"/>
        <v>1</v>
      </c>
    </row>
  </sheetData>
  <mergeCells count="1">
    <mergeCell ref="D51:J51"/>
  </mergeCells>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N63"/>
  <sheetViews>
    <sheetView zoomScaleNormal="100" workbookViewId="0">
      <selection activeCell="L64" sqref="L64"/>
    </sheetView>
  </sheetViews>
  <sheetFormatPr defaultRowHeight="13.5"/>
  <cols>
    <col min="1" max="1" width="1.875" style="31" customWidth="1"/>
    <col min="2" max="2" width="8.25" style="31" customWidth="1"/>
    <col min="3" max="12" width="6.25" style="31" customWidth="1"/>
    <col min="13" max="13" width="6.125" style="31" customWidth="1"/>
    <col min="14" max="14" width="6" style="31" customWidth="1"/>
    <col min="15" max="16384" width="9" style="31"/>
  </cols>
  <sheetData>
    <row r="2" spans="1:14" ht="17.25">
      <c r="A2" s="157" t="s">
        <v>1087</v>
      </c>
      <c r="B2" s="32"/>
      <c r="N2" s="419" t="s">
        <v>777</v>
      </c>
    </row>
    <row r="3" spans="1:14">
      <c r="B3" s="34"/>
    </row>
    <row r="13" spans="1:14">
      <c r="B13" s="34"/>
    </row>
    <row r="19" spans="2:2">
      <c r="B19" s="30"/>
    </row>
    <row r="20" spans="2:2">
      <c r="B20" s="30"/>
    </row>
    <row r="21" spans="2:2">
      <c r="B21" s="30"/>
    </row>
    <row r="22" spans="2:2">
      <c r="B22" s="30"/>
    </row>
    <row r="24" spans="2:2">
      <c r="B24" s="30"/>
    </row>
    <row r="25" spans="2:2">
      <c r="B25" s="30"/>
    </row>
    <row r="26" spans="2:2">
      <c r="B26" s="30"/>
    </row>
    <row r="27" spans="2:2">
      <c r="B27" s="30"/>
    </row>
    <row r="28" spans="2:2">
      <c r="B28" s="30"/>
    </row>
    <row r="29" spans="2:2">
      <c r="B29" s="30"/>
    </row>
    <row r="30" spans="2:2">
      <c r="B30" s="30"/>
    </row>
    <row r="31" spans="2:2">
      <c r="B31" s="30"/>
    </row>
    <row r="32" spans="2:2">
      <c r="B32" s="30"/>
    </row>
    <row r="33" spans="2:14">
      <c r="B33" s="30"/>
    </row>
    <row r="34" spans="2:14">
      <c r="B34" s="30"/>
    </row>
    <row r="35" spans="2:14">
      <c r="B35" s="30"/>
    </row>
    <row r="36" spans="2:14">
      <c r="B36" s="30"/>
    </row>
    <row r="37" spans="2:14" ht="14.25" thickBot="1">
      <c r="B37" s="30"/>
    </row>
    <row r="38" spans="2:14" ht="24.75" customHeight="1" thickBot="1">
      <c r="B38" s="54"/>
      <c r="C38" s="51" t="s">
        <v>772</v>
      </c>
      <c r="D38" s="46" t="s">
        <v>680</v>
      </c>
      <c r="E38" s="46" t="s">
        <v>681</v>
      </c>
      <c r="F38" s="46" t="s">
        <v>682</v>
      </c>
      <c r="G38" s="46" t="s">
        <v>683</v>
      </c>
      <c r="H38" s="46" t="s">
        <v>684</v>
      </c>
      <c r="I38" s="46" t="s">
        <v>685</v>
      </c>
      <c r="J38" s="46" t="s">
        <v>686</v>
      </c>
      <c r="K38" s="47" t="s">
        <v>687</v>
      </c>
      <c r="L38" s="48" t="s">
        <v>773</v>
      </c>
      <c r="M38" s="49" t="s">
        <v>118</v>
      </c>
      <c r="N38" s="50" t="s">
        <v>119</v>
      </c>
    </row>
    <row r="39" spans="2:14" ht="24.75" customHeight="1">
      <c r="B39" s="55" t="s">
        <v>149</v>
      </c>
      <c r="C39" s="52">
        <v>252376</v>
      </c>
      <c r="D39" s="42">
        <v>267064</v>
      </c>
      <c r="E39" s="42">
        <v>273722</v>
      </c>
      <c r="F39" s="42">
        <v>274688</v>
      </c>
      <c r="G39" s="42">
        <v>282994</v>
      </c>
      <c r="H39" s="42">
        <v>291817</v>
      </c>
      <c r="I39" s="42">
        <v>309046</v>
      </c>
      <c r="J39" s="42">
        <v>338317</v>
      </c>
      <c r="K39" s="43">
        <v>339860</v>
      </c>
      <c r="L39" s="44">
        <v>353960</v>
      </c>
      <c r="M39" s="69">
        <f>L39/$L$49</f>
        <v>0.41462498379089952</v>
      </c>
      <c r="N39" s="425">
        <f t="shared" ref="N39:N49" si="0">IF(OR(L39=0,K39=0),"-",(L39/K39)-1)</f>
        <v>4.1487671394103476E-2</v>
      </c>
    </row>
    <row r="40" spans="2:14" ht="24.75" customHeight="1">
      <c r="B40" s="56" t="s">
        <v>150</v>
      </c>
      <c r="C40" s="53">
        <v>39652</v>
      </c>
      <c r="D40" s="35">
        <v>41788</v>
      </c>
      <c r="E40" s="35">
        <v>42938</v>
      </c>
      <c r="F40" s="35">
        <v>43317</v>
      </c>
      <c r="G40" s="35">
        <v>44465</v>
      </c>
      <c r="H40" s="35">
        <v>41346</v>
      </c>
      <c r="I40" s="35">
        <v>42290</v>
      </c>
      <c r="J40" s="35">
        <v>44651</v>
      </c>
      <c r="K40" s="37">
        <v>47454</v>
      </c>
      <c r="L40" s="36">
        <v>48178</v>
      </c>
      <c r="M40" s="38">
        <f t="shared" ref="M40:M49" si="1">L40/$L$49</f>
        <v>5.643519739258096E-2</v>
      </c>
      <c r="N40" s="422">
        <f t="shared" si="0"/>
        <v>1.5256880347283674E-2</v>
      </c>
    </row>
    <row r="41" spans="2:14" ht="24.75" customHeight="1">
      <c r="B41" s="56" t="s">
        <v>147</v>
      </c>
      <c r="C41" s="53">
        <v>256295</v>
      </c>
      <c r="D41" s="35">
        <v>263756</v>
      </c>
      <c r="E41" s="35">
        <v>265377</v>
      </c>
      <c r="F41" s="35">
        <v>269480</v>
      </c>
      <c r="G41" s="35">
        <v>263221</v>
      </c>
      <c r="H41" s="35">
        <v>261770</v>
      </c>
      <c r="I41" s="35">
        <v>263579</v>
      </c>
      <c r="J41" s="35">
        <v>274886</v>
      </c>
      <c r="K41" s="37">
        <v>272355</v>
      </c>
      <c r="L41" s="36">
        <v>263832</v>
      </c>
      <c r="M41" s="39">
        <f t="shared" si="1"/>
        <v>0.30905000204407446</v>
      </c>
      <c r="N41" s="1125">
        <f t="shared" si="0"/>
        <v>-3.1293715922233845E-2</v>
      </c>
    </row>
    <row r="42" spans="2:14" ht="24.75" customHeight="1">
      <c r="B42" s="56" t="s">
        <v>151</v>
      </c>
      <c r="C42" s="53">
        <v>5550</v>
      </c>
      <c r="D42" s="35">
        <v>5606</v>
      </c>
      <c r="E42" s="35">
        <v>5819</v>
      </c>
      <c r="F42" s="35">
        <v>6090</v>
      </c>
      <c r="G42" s="35">
        <v>6286</v>
      </c>
      <c r="H42" s="35">
        <v>6637</v>
      </c>
      <c r="I42" s="35">
        <v>6973</v>
      </c>
      <c r="J42" s="35">
        <v>7824</v>
      </c>
      <c r="K42" s="37">
        <v>8005</v>
      </c>
      <c r="L42" s="36">
        <v>8711</v>
      </c>
      <c r="M42" s="38">
        <f t="shared" si="1"/>
        <v>1.0203972860782364E-2</v>
      </c>
      <c r="N42" s="422">
        <f t="shared" si="0"/>
        <v>8.8194878201124371E-2</v>
      </c>
    </row>
    <row r="43" spans="2:14" ht="24.75" customHeight="1">
      <c r="B43" s="56" t="s">
        <v>152</v>
      </c>
      <c r="C43" s="53">
        <v>5347</v>
      </c>
      <c r="D43" s="35">
        <v>5262</v>
      </c>
      <c r="E43" s="35">
        <v>5146</v>
      </c>
      <c r="F43" s="35">
        <v>5613</v>
      </c>
      <c r="G43" s="35">
        <v>5902</v>
      </c>
      <c r="H43" s="35">
        <v>5885</v>
      </c>
      <c r="I43" s="35">
        <v>5861</v>
      </c>
      <c r="J43" s="35">
        <v>7003</v>
      </c>
      <c r="K43" s="37">
        <v>8023</v>
      </c>
      <c r="L43" s="36">
        <v>7781</v>
      </c>
      <c r="M43" s="38">
        <f t="shared" si="1"/>
        <v>9.1145807404141403E-3</v>
      </c>
      <c r="N43" s="1125">
        <f t="shared" si="0"/>
        <v>-3.0163280568365924E-2</v>
      </c>
    </row>
    <row r="44" spans="2:14" ht="24.75" customHeight="1">
      <c r="B44" s="56" t="s">
        <v>153</v>
      </c>
      <c r="C44" s="53">
        <v>124972</v>
      </c>
      <c r="D44" s="35">
        <v>132912</v>
      </c>
      <c r="E44" s="35">
        <v>131572</v>
      </c>
      <c r="F44" s="35">
        <v>133970</v>
      </c>
      <c r="G44" s="35">
        <v>132789</v>
      </c>
      <c r="H44" s="35">
        <v>129076</v>
      </c>
      <c r="I44" s="35">
        <v>132632</v>
      </c>
      <c r="J44" s="35">
        <v>141967</v>
      </c>
      <c r="K44" s="37">
        <v>140608</v>
      </c>
      <c r="L44" s="36">
        <v>147746</v>
      </c>
      <c r="M44" s="39">
        <f t="shared" si="1"/>
        <v>0.17306809485583186</v>
      </c>
      <c r="N44" s="422">
        <f t="shared" si="0"/>
        <v>5.0765248065543833E-2</v>
      </c>
    </row>
    <row r="45" spans="2:14" ht="24.75" customHeight="1">
      <c r="B45" s="56" t="s">
        <v>1095</v>
      </c>
      <c r="C45" s="53">
        <v>6456</v>
      </c>
      <c r="D45" s="35">
        <v>6862</v>
      </c>
      <c r="E45" s="35">
        <v>7129</v>
      </c>
      <c r="F45" s="35">
        <v>7156</v>
      </c>
      <c r="G45" s="35">
        <v>6985</v>
      </c>
      <c r="H45" s="35">
        <v>6855</v>
      </c>
      <c r="I45" s="35">
        <v>7084</v>
      </c>
      <c r="J45" s="35">
        <v>7664</v>
      </c>
      <c r="K45" s="37">
        <v>7805</v>
      </c>
      <c r="L45" s="36">
        <v>7869</v>
      </c>
      <c r="M45" s="38">
        <f t="shared" si="1"/>
        <v>9.2176630055672629E-3</v>
      </c>
      <c r="N45" s="422">
        <f t="shared" si="0"/>
        <v>8.1998718770019963E-3</v>
      </c>
    </row>
    <row r="46" spans="2:14" ht="24.75" customHeight="1">
      <c r="B46" s="56" t="s">
        <v>155</v>
      </c>
      <c r="C46" s="53">
        <v>5732</v>
      </c>
      <c r="D46" s="35">
        <v>6292</v>
      </c>
      <c r="E46" s="35">
        <v>7463</v>
      </c>
      <c r="F46" s="35">
        <v>8321</v>
      </c>
      <c r="G46" s="35">
        <v>8312</v>
      </c>
      <c r="H46" s="35">
        <v>8051</v>
      </c>
      <c r="I46" s="35">
        <v>7706</v>
      </c>
      <c r="J46" s="35">
        <v>7802</v>
      </c>
      <c r="K46" s="37">
        <v>8006</v>
      </c>
      <c r="L46" s="36">
        <v>8249</v>
      </c>
      <c r="M46" s="38">
        <f t="shared" si="1"/>
        <v>9.6627909687284717E-3</v>
      </c>
      <c r="N46" s="422">
        <f t="shared" si="0"/>
        <v>3.0352235823132734E-2</v>
      </c>
    </row>
    <row r="47" spans="2:14" ht="24.75" customHeight="1">
      <c r="B47" s="56" t="s">
        <v>154</v>
      </c>
      <c r="C47" s="53">
        <v>5552</v>
      </c>
      <c r="D47" s="35">
        <v>5799</v>
      </c>
      <c r="E47" s="35">
        <v>6696</v>
      </c>
      <c r="F47" s="35">
        <v>7060</v>
      </c>
      <c r="G47" s="35">
        <v>7266</v>
      </c>
      <c r="H47" s="35">
        <v>7323</v>
      </c>
      <c r="I47" s="35">
        <v>7449</v>
      </c>
      <c r="J47" s="35">
        <v>7573</v>
      </c>
      <c r="K47" s="37">
        <v>7370</v>
      </c>
      <c r="L47" s="36">
        <v>7337.1</v>
      </c>
      <c r="M47" s="38">
        <f t="shared" si="1"/>
        <v>8.5946009960792425E-3</v>
      </c>
      <c r="N47" s="1125">
        <f t="shared" si="0"/>
        <v>-4.4640434192672052E-3</v>
      </c>
    </row>
    <row r="48" spans="2:14" ht="24.75" customHeight="1" thickBot="1">
      <c r="B48" s="57" t="s">
        <v>158</v>
      </c>
      <c r="C48" s="58">
        <v>37</v>
      </c>
      <c r="D48" s="59">
        <v>37</v>
      </c>
      <c r="E48" s="59">
        <v>35</v>
      </c>
      <c r="F48" s="59">
        <v>29</v>
      </c>
      <c r="G48" s="59">
        <v>28</v>
      </c>
      <c r="H48" s="59">
        <v>28</v>
      </c>
      <c r="I48" s="59">
        <v>30</v>
      </c>
      <c r="J48" s="59">
        <v>31</v>
      </c>
      <c r="K48" s="60">
        <v>30</v>
      </c>
      <c r="L48" s="61">
        <v>24</v>
      </c>
      <c r="M48" s="62">
        <f t="shared" si="1"/>
        <v>2.8113345041760619E-5</v>
      </c>
      <c r="N48" s="1126">
        <f t="shared" si="0"/>
        <v>-0.19999999999999996</v>
      </c>
    </row>
    <row r="49" spans="2:14" ht="24.75" customHeight="1" thickBot="1">
      <c r="B49" s="63" t="s">
        <v>148</v>
      </c>
      <c r="C49" s="64">
        <f t="shared" ref="C49:L49" si="2">SUM(C39:C48)</f>
        <v>701969</v>
      </c>
      <c r="D49" s="65">
        <f t="shared" si="2"/>
        <v>735378</v>
      </c>
      <c r="E49" s="65">
        <f t="shared" si="2"/>
        <v>745897</v>
      </c>
      <c r="F49" s="65">
        <f t="shared" si="2"/>
        <v>755724</v>
      </c>
      <c r="G49" s="65">
        <f t="shared" si="2"/>
        <v>758248</v>
      </c>
      <c r="H49" s="65">
        <f t="shared" si="2"/>
        <v>758788</v>
      </c>
      <c r="I49" s="65">
        <f t="shared" si="2"/>
        <v>782650</v>
      </c>
      <c r="J49" s="65">
        <f t="shared" si="2"/>
        <v>837718</v>
      </c>
      <c r="K49" s="66">
        <f t="shared" si="2"/>
        <v>839516</v>
      </c>
      <c r="L49" s="67">
        <f t="shared" si="2"/>
        <v>853687.1</v>
      </c>
      <c r="M49" s="68">
        <f t="shared" si="1"/>
        <v>1</v>
      </c>
      <c r="N49" s="424">
        <f t="shared" si="0"/>
        <v>1.6880083286083813E-2</v>
      </c>
    </row>
    <row r="50" spans="2:14">
      <c r="B50" s="30"/>
    </row>
    <row r="51" spans="2:14" ht="14.25" thickBot="1">
      <c r="B51" s="30"/>
      <c r="D51" s="1338" t="s">
        <v>161</v>
      </c>
      <c r="E51" s="1338"/>
      <c r="F51" s="1338"/>
      <c r="G51" s="1338"/>
      <c r="H51" s="1338"/>
      <c r="I51" s="1338"/>
      <c r="J51" s="1338"/>
    </row>
    <row r="52" spans="2:14" ht="14.25" thickBot="1">
      <c r="B52" s="73" t="s">
        <v>116</v>
      </c>
      <c r="C52" s="92" t="s">
        <v>117</v>
      </c>
      <c r="D52" s="33" t="s">
        <v>120</v>
      </c>
      <c r="E52" s="33" t="s">
        <v>121</v>
      </c>
      <c r="F52" s="33" t="s">
        <v>122</v>
      </c>
      <c r="G52" s="33" t="s">
        <v>123</v>
      </c>
      <c r="H52" s="33" t="s">
        <v>124</v>
      </c>
      <c r="I52" s="33" t="s">
        <v>125</v>
      </c>
      <c r="J52" s="33" t="s">
        <v>126</v>
      </c>
      <c r="K52" s="33" t="s">
        <v>141</v>
      </c>
      <c r="L52" s="47" t="s">
        <v>142</v>
      </c>
    </row>
    <row r="53" spans="2:14">
      <c r="B53" s="55" t="s">
        <v>165</v>
      </c>
      <c r="C53" s="74">
        <f>C39/C$49</f>
        <v>0.35952584800753312</v>
      </c>
      <c r="D53" s="75">
        <f t="shared" ref="D53:L53" si="3">D39/D$49</f>
        <v>0.36316561006720355</v>
      </c>
      <c r="E53" s="75">
        <f t="shared" si="3"/>
        <v>0.36697023851818683</v>
      </c>
      <c r="F53" s="75">
        <f t="shared" si="3"/>
        <v>0.36347661315506719</v>
      </c>
      <c r="G53" s="75">
        <f t="shared" si="3"/>
        <v>0.37322089870332664</v>
      </c>
      <c r="H53" s="75">
        <f t="shared" si="3"/>
        <v>0.38458304559376266</v>
      </c>
      <c r="I53" s="75">
        <f t="shared" si="3"/>
        <v>0.3948712706829362</v>
      </c>
      <c r="J53" s="76">
        <f t="shared" si="3"/>
        <v>0.4038554740378027</v>
      </c>
      <c r="K53" s="76">
        <f t="shared" si="3"/>
        <v>0.40482849641936547</v>
      </c>
      <c r="L53" s="77">
        <f t="shared" si="3"/>
        <v>0.41462498379089952</v>
      </c>
    </row>
    <row r="54" spans="2:14">
      <c r="B54" s="56" t="s">
        <v>162</v>
      </c>
      <c r="C54" s="78">
        <f t="shared" ref="C54:C63" si="4">C40/$C$49</f>
        <v>5.6486824916769832E-2</v>
      </c>
      <c r="D54" s="40">
        <f t="shared" ref="D54:L54" si="5">D40/D$49</f>
        <v>5.6825197381482721E-2</v>
      </c>
      <c r="E54" s="40">
        <f t="shared" si="5"/>
        <v>5.7565588814541421E-2</v>
      </c>
      <c r="F54" s="40">
        <f t="shared" si="5"/>
        <v>5.7318544865585852E-2</v>
      </c>
      <c r="G54" s="40">
        <f t="shared" si="5"/>
        <v>5.8641763644612314E-2</v>
      </c>
      <c r="H54" s="40">
        <f t="shared" si="5"/>
        <v>5.4489528036816608E-2</v>
      </c>
      <c r="I54" s="40">
        <f t="shared" si="5"/>
        <v>5.4034370408228456E-2</v>
      </c>
      <c r="J54" s="41">
        <f t="shared" si="5"/>
        <v>5.3300752759281762E-2</v>
      </c>
      <c r="K54" s="41">
        <f t="shared" si="5"/>
        <v>5.6525426555300913E-2</v>
      </c>
      <c r="L54" s="79">
        <f t="shared" si="5"/>
        <v>5.643519739258096E-2</v>
      </c>
    </row>
    <row r="55" spans="2:14">
      <c r="B55" s="56" t="s">
        <v>10</v>
      </c>
      <c r="C55" s="80">
        <f t="shared" si="4"/>
        <v>0.36510871562704333</v>
      </c>
      <c r="D55" s="40">
        <f t="shared" ref="D55:L55" si="6">D41/D$49</f>
        <v>0.35866724324089105</v>
      </c>
      <c r="E55" s="40">
        <f t="shared" si="6"/>
        <v>0.35578236673428099</v>
      </c>
      <c r="F55" s="40">
        <f t="shared" si="6"/>
        <v>0.35658520835648994</v>
      </c>
      <c r="G55" s="40">
        <f t="shared" si="6"/>
        <v>0.34714367858537049</v>
      </c>
      <c r="H55" s="40">
        <f t="shared" si="6"/>
        <v>0.34498436981080355</v>
      </c>
      <c r="I55" s="40">
        <f t="shared" si="6"/>
        <v>0.33677761451478949</v>
      </c>
      <c r="J55" s="41">
        <f t="shared" si="6"/>
        <v>0.32813667606521524</v>
      </c>
      <c r="K55" s="41">
        <f t="shared" si="6"/>
        <v>0.32441907003559195</v>
      </c>
      <c r="L55" s="79">
        <f t="shared" si="6"/>
        <v>0.30905000204407446</v>
      </c>
    </row>
    <row r="56" spans="2:14">
      <c r="B56" s="56" t="s">
        <v>163</v>
      </c>
      <c r="C56" s="80">
        <f t="shared" si="4"/>
        <v>7.9063320460020306E-3</v>
      </c>
      <c r="D56" s="40">
        <f t="shared" ref="D56:L56" si="7">D42/D$49</f>
        <v>7.6232903350385789E-3</v>
      </c>
      <c r="E56" s="40">
        <f t="shared" si="7"/>
        <v>7.801345225949427E-3</v>
      </c>
      <c r="F56" s="40">
        <f t="shared" si="7"/>
        <v>8.0584975467234074E-3</v>
      </c>
      <c r="G56" s="40">
        <f t="shared" si="7"/>
        <v>8.290163640392062E-3</v>
      </c>
      <c r="H56" s="40">
        <f t="shared" si="7"/>
        <v>8.7468436506639539E-3</v>
      </c>
      <c r="I56" s="40">
        <f t="shared" si="7"/>
        <v>8.9094742221938281E-3</v>
      </c>
      <c r="J56" s="41">
        <f t="shared" si="7"/>
        <v>9.3396584530832574E-3</v>
      </c>
      <c r="K56" s="41">
        <f t="shared" si="7"/>
        <v>9.5352560284735488E-3</v>
      </c>
      <c r="L56" s="79">
        <f t="shared" si="7"/>
        <v>1.0203972860782364E-2</v>
      </c>
    </row>
    <row r="57" spans="2:14">
      <c r="B57" s="56" t="s">
        <v>11</v>
      </c>
      <c r="C57" s="80">
        <f t="shared" si="4"/>
        <v>7.6171454864815968E-3</v>
      </c>
      <c r="D57" s="40">
        <f t="shared" ref="D57:L57" si="8">D43/D$49</f>
        <v>7.1555037001378883E-3</v>
      </c>
      <c r="E57" s="40">
        <f t="shared" si="8"/>
        <v>6.8990758777686461E-3</v>
      </c>
      <c r="F57" s="40">
        <f t="shared" si="8"/>
        <v>7.4273147339504898E-3</v>
      </c>
      <c r="G57" s="40">
        <f t="shared" si="8"/>
        <v>7.7837330266614614E-3</v>
      </c>
      <c r="H57" s="40">
        <f t="shared" si="8"/>
        <v>7.7557894958802725E-3</v>
      </c>
      <c r="I57" s="40">
        <f t="shared" si="8"/>
        <v>7.4886603207052959E-3</v>
      </c>
      <c r="J57" s="41">
        <f t="shared" si="8"/>
        <v>8.359615049455784E-3</v>
      </c>
      <c r="K57" s="41">
        <f t="shared" si="8"/>
        <v>9.5566969539591859E-3</v>
      </c>
      <c r="L57" s="79">
        <f t="shared" si="8"/>
        <v>9.1145807404141403E-3</v>
      </c>
    </row>
    <row r="58" spans="2:14">
      <c r="B58" s="56" t="s">
        <v>12</v>
      </c>
      <c r="C58" s="80">
        <f t="shared" si="4"/>
        <v>0.17803065377530916</v>
      </c>
      <c r="D58" s="40">
        <f t="shared" ref="D58:L58" si="9">D44/D$49</f>
        <v>0.18073970121488542</v>
      </c>
      <c r="E58" s="40">
        <f t="shared" si="9"/>
        <v>0.17639432790318235</v>
      </c>
      <c r="F58" s="40">
        <f t="shared" si="9"/>
        <v>0.17727371368383166</v>
      </c>
      <c r="G58" s="40">
        <f t="shared" si="9"/>
        <v>0.17512608012154335</v>
      </c>
      <c r="H58" s="40">
        <f t="shared" si="9"/>
        <v>0.17010811979103518</v>
      </c>
      <c r="I58" s="40">
        <f t="shared" si="9"/>
        <v>0.16946527822142721</v>
      </c>
      <c r="J58" s="41">
        <f t="shared" si="9"/>
        <v>0.16946872336514196</v>
      </c>
      <c r="K58" s="41">
        <f t="shared" si="9"/>
        <v>0.16748698059358011</v>
      </c>
      <c r="L58" s="79">
        <f t="shared" si="9"/>
        <v>0.17306809485583186</v>
      </c>
    </row>
    <row r="59" spans="2:14" ht="22.5">
      <c r="B59" s="56" t="s">
        <v>1096</v>
      </c>
      <c r="C59" s="80">
        <f t="shared" si="4"/>
        <v>9.1969873313493909E-3</v>
      </c>
      <c r="D59" s="40">
        <f t="shared" ref="D59:L59" si="10">D45/D$49</f>
        <v>9.3312554903736585E-3</v>
      </c>
      <c r="E59" s="40">
        <f t="shared" si="10"/>
        <v>9.5576198858555537E-3</v>
      </c>
      <c r="F59" s="40">
        <f t="shared" si="10"/>
        <v>9.4690654260020848E-3</v>
      </c>
      <c r="G59" s="40">
        <f t="shared" si="10"/>
        <v>9.2120256169485448E-3</v>
      </c>
      <c r="H59" s="40">
        <f t="shared" si="10"/>
        <v>9.0341439242581593E-3</v>
      </c>
      <c r="I59" s="40">
        <f t="shared" si="10"/>
        <v>9.0513000702740695E-3</v>
      </c>
      <c r="J59" s="41">
        <f t="shared" si="10"/>
        <v>9.1486633926930062E-3</v>
      </c>
      <c r="K59" s="41">
        <f t="shared" si="10"/>
        <v>9.2970235230775827E-3</v>
      </c>
      <c r="L59" s="79">
        <f t="shared" si="10"/>
        <v>9.2176630055672629E-3</v>
      </c>
    </row>
    <row r="60" spans="2:14">
      <c r="B60" s="56" t="s">
        <v>168</v>
      </c>
      <c r="C60" s="80">
        <f t="shared" si="4"/>
        <v>8.1656027545375931E-3</v>
      </c>
      <c r="D60" s="40">
        <f t="shared" ref="D60:L60" si="11">D46/D$49</f>
        <v>8.5561439151021646E-3</v>
      </c>
      <c r="E60" s="40">
        <f t="shared" si="11"/>
        <v>1.0005402890747649E-2</v>
      </c>
      <c r="F60" s="40">
        <f t="shared" si="11"/>
        <v>1.1010633511705331E-2</v>
      </c>
      <c r="G60" s="40">
        <f t="shared" si="11"/>
        <v>1.0962112659710279E-2</v>
      </c>
      <c r="H60" s="40">
        <f t="shared" si="11"/>
        <v>1.061034175553646E-2</v>
      </c>
      <c r="I60" s="40">
        <f t="shared" si="11"/>
        <v>9.8460359036606406E-3</v>
      </c>
      <c r="J60" s="41">
        <f t="shared" si="11"/>
        <v>9.3133966322795983E-3</v>
      </c>
      <c r="K60" s="41">
        <f t="shared" si="11"/>
        <v>9.5364471910005296E-3</v>
      </c>
      <c r="L60" s="79">
        <f t="shared" si="11"/>
        <v>9.6627909687284717E-3</v>
      </c>
    </row>
    <row r="61" spans="2:14">
      <c r="B61" s="56" t="s">
        <v>167</v>
      </c>
      <c r="C61" s="80">
        <f t="shared" si="4"/>
        <v>7.9091811746672576E-3</v>
      </c>
      <c r="D61" s="40">
        <f t="shared" ref="D61:K61" si="12">D47/D$49</f>
        <v>7.8857403947357688E-3</v>
      </c>
      <c r="E61" s="40">
        <f t="shared" si="12"/>
        <v>8.9771107807110097E-3</v>
      </c>
      <c r="F61" s="40">
        <f t="shared" si="12"/>
        <v>9.3420349228025053E-3</v>
      </c>
      <c r="G61" s="40">
        <f t="shared" si="12"/>
        <v>9.5826167691836963E-3</v>
      </c>
      <c r="H61" s="40">
        <f t="shared" si="12"/>
        <v>9.6509169886714076E-3</v>
      </c>
      <c r="I61" s="40">
        <f t="shared" si="12"/>
        <v>9.517664345492876E-3</v>
      </c>
      <c r="J61" s="41">
        <f t="shared" si="12"/>
        <v>9.0400349520960519E-3</v>
      </c>
      <c r="K61" s="41">
        <f t="shared" si="12"/>
        <v>8.7788678238413555E-3</v>
      </c>
      <c r="L61" s="79">
        <f>L47/L$49</f>
        <v>8.5946009960792425E-3</v>
      </c>
    </row>
    <row r="62" spans="2:14" ht="14.25" thickBot="1">
      <c r="B62" s="57" t="s">
        <v>166</v>
      </c>
      <c r="C62" s="86">
        <f t="shared" si="4"/>
        <v>5.270888030668021E-5</v>
      </c>
      <c r="D62" s="82">
        <f t="shared" ref="D62:L62" si="13">D48/D$49</f>
        <v>5.0314260149202181E-5</v>
      </c>
      <c r="E62" s="82">
        <f t="shared" si="13"/>
        <v>4.6923368776117883E-5</v>
      </c>
      <c r="F62" s="82">
        <f t="shared" si="13"/>
        <v>3.8373797841540034E-5</v>
      </c>
      <c r="G62" s="82">
        <f t="shared" si="13"/>
        <v>3.6927232251189588E-5</v>
      </c>
      <c r="H62" s="82">
        <f t="shared" si="13"/>
        <v>3.6900952571732813E-5</v>
      </c>
      <c r="I62" s="82">
        <f t="shared" si="13"/>
        <v>3.8331310291956811E-5</v>
      </c>
      <c r="J62" s="87">
        <f t="shared" si="13"/>
        <v>3.7005292950611064E-5</v>
      </c>
      <c r="K62" s="87">
        <f t="shared" si="13"/>
        <v>3.5734875809394937E-5</v>
      </c>
      <c r="L62" s="88">
        <f t="shared" si="13"/>
        <v>2.8113345041760619E-5</v>
      </c>
    </row>
    <row r="63" spans="2:14" ht="14.25" thickBot="1">
      <c r="B63" s="63" t="s">
        <v>164</v>
      </c>
      <c r="C63" s="89">
        <f t="shared" si="4"/>
        <v>1</v>
      </c>
      <c r="D63" s="84">
        <f t="shared" ref="D63:L63" si="14">D49/D$49</f>
        <v>1</v>
      </c>
      <c r="E63" s="84">
        <f t="shared" si="14"/>
        <v>1</v>
      </c>
      <c r="F63" s="84">
        <f t="shared" si="14"/>
        <v>1</v>
      </c>
      <c r="G63" s="84">
        <f t="shared" si="14"/>
        <v>1</v>
      </c>
      <c r="H63" s="84">
        <f t="shared" si="14"/>
        <v>1</v>
      </c>
      <c r="I63" s="84">
        <f t="shared" si="14"/>
        <v>1</v>
      </c>
      <c r="J63" s="90">
        <f t="shared" si="14"/>
        <v>1</v>
      </c>
      <c r="K63" s="90">
        <f t="shared" si="14"/>
        <v>1</v>
      </c>
      <c r="L63" s="91">
        <f t="shared" si="14"/>
        <v>1</v>
      </c>
    </row>
  </sheetData>
  <mergeCells count="1">
    <mergeCell ref="D51:J51"/>
  </mergeCells>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S73"/>
  <sheetViews>
    <sheetView zoomScale="130" zoomScaleNormal="130" workbookViewId="0">
      <selection activeCell="L64" sqref="L64"/>
    </sheetView>
  </sheetViews>
  <sheetFormatPr defaultRowHeight="13.5"/>
  <cols>
    <col min="1" max="1" width="1.75" style="237" customWidth="1"/>
    <col min="2" max="2" width="6.875" style="237" customWidth="1"/>
    <col min="3" max="3" width="2" style="237" customWidth="1"/>
    <col min="4" max="13" width="6.375" style="237" customWidth="1"/>
    <col min="14" max="14" width="4.625" style="237" customWidth="1"/>
    <col min="15" max="15" width="6" style="237" customWidth="1"/>
    <col min="16" max="16384" width="9" style="237"/>
  </cols>
  <sheetData>
    <row r="1" spans="2:15">
      <c r="B1" s="239"/>
      <c r="C1" s="239"/>
    </row>
    <row r="2" spans="2:15" s="31" customFormat="1" ht="17.25">
      <c r="B2" s="157" t="s">
        <v>549</v>
      </c>
      <c r="N2" s="418"/>
      <c r="O2" s="418" t="s">
        <v>776</v>
      </c>
    </row>
    <row r="3" spans="2:15" ht="17.25">
      <c r="B3" s="236"/>
    </row>
    <row r="4" spans="2:15" ht="17.25">
      <c r="B4" s="236"/>
    </row>
    <row r="5" spans="2:15" ht="17.25">
      <c r="B5" s="236"/>
    </row>
    <row r="6" spans="2:15" ht="17.25">
      <c r="B6" s="236"/>
      <c r="C6" s="292"/>
      <c r="I6" s="292"/>
    </row>
    <row r="7" spans="2:15">
      <c r="B7" s="239"/>
      <c r="C7" s="239"/>
    </row>
    <row r="8" spans="2:15">
      <c r="B8" s="239"/>
      <c r="C8" s="239"/>
    </row>
    <row r="9" spans="2:15">
      <c r="B9" s="239"/>
      <c r="C9" s="239"/>
    </row>
    <row r="10" spans="2:15">
      <c r="B10" s="239"/>
      <c r="C10" s="239"/>
    </row>
    <row r="11" spans="2:15">
      <c r="B11" s="239"/>
      <c r="C11" s="239"/>
    </row>
    <row r="12" spans="2:15">
      <c r="B12" s="239"/>
      <c r="C12" s="239"/>
    </row>
    <row r="13" spans="2:15">
      <c r="B13" s="239"/>
      <c r="C13" s="239"/>
    </row>
    <row r="14" spans="2:15">
      <c r="B14" s="239"/>
      <c r="C14" s="239"/>
    </row>
    <row r="15" spans="2:15">
      <c r="B15" s="239"/>
      <c r="C15" s="239"/>
    </row>
    <row r="16" spans="2:15">
      <c r="B16" s="239"/>
      <c r="C16" s="239"/>
    </row>
    <row r="17" spans="2:3">
      <c r="B17" s="239"/>
      <c r="C17" s="239"/>
    </row>
    <row r="18" spans="2:3">
      <c r="B18" s="239"/>
      <c r="C18" s="239"/>
    </row>
    <row r="19" spans="2:3">
      <c r="B19" s="239"/>
      <c r="C19" s="239"/>
    </row>
    <row r="20" spans="2:3">
      <c r="B20" s="239"/>
      <c r="C20" s="239"/>
    </row>
    <row r="21" spans="2:3">
      <c r="B21" s="239"/>
      <c r="C21" s="239"/>
    </row>
    <row r="22" spans="2:3">
      <c r="B22" s="239"/>
      <c r="C22" s="239"/>
    </row>
    <row r="23" spans="2:3">
      <c r="B23" s="239"/>
      <c r="C23" s="239"/>
    </row>
    <row r="24" spans="2:3">
      <c r="B24" s="239"/>
      <c r="C24" s="239"/>
    </row>
    <row r="25" spans="2:3">
      <c r="B25" s="239"/>
      <c r="C25" s="239"/>
    </row>
    <row r="26" spans="2:3">
      <c r="B26" s="239"/>
      <c r="C26" s="239"/>
    </row>
    <row r="27" spans="2:3">
      <c r="B27" s="239"/>
      <c r="C27" s="239"/>
    </row>
    <row r="28" spans="2:3">
      <c r="B28" s="239"/>
      <c r="C28" s="239"/>
    </row>
    <row r="29" spans="2:3">
      <c r="B29" s="239"/>
      <c r="C29" s="239"/>
    </row>
    <row r="30" spans="2:3">
      <c r="B30" s="239"/>
      <c r="C30" s="239"/>
    </row>
    <row r="31" spans="2:3">
      <c r="B31" s="239"/>
      <c r="C31" s="239"/>
    </row>
    <row r="32" spans="2:3">
      <c r="B32" s="239"/>
      <c r="C32" s="239"/>
    </row>
    <row r="33" spans="2:19">
      <c r="B33" s="239"/>
      <c r="C33" s="239"/>
      <c r="S33" s="293"/>
    </row>
    <row r="34" spans="2:19" ht="14.25" thickBot="1">
      <c r="B34" s="239"/>
      <c r="C34" s="239"/>
    </row>
    <row r="35" spans="2:19" ht="14.25" thickBot="1">
      <c r="B35" s="269" t="s">
        <v>116</v>
      </c>
      <c r="C35" s="294"/>
      <c r="D35" s="295" t="s">
        <v>679</v>
      </c>
      <c r="E35" s="270" t="s">
        <v>680</v>
      </c>
      <c r="F35" s="270" t="s">
        <v>681</v>
      </c>
      <c r="G35" s="270" t="s">
        <v>682</v>
      </c>
      <c r="H35" s="270" t="s">
        <v>683</v>
      </c>
      <c r="I35" s="270" t="s">
        <v>684</v>
      </c>
      <c r="J35" s="270" t="s">
        <v>702</v>
      </c>
      <c r="K35" s="296" t="s">
        <v>703</v>
      </c>
      <c r="L35" s="296" t="s">
        <v>704</v>
      </c>
      <c r="M35" s="297" t="s">
        <v>706</v>
      </c>
      <c r="N35" s="408" t="s">
        <v>143</v>
      </c>
      <c r="O35" s="409" t="s">
        <v>707</v>
      </c>
    </row>
    <row r="36" spans="2:19">
      <c r="B36" s="1339" t="s">
        <v>708</v>
      </c>
      <c r="C36" s="298" t="s">
        <v>128</v>
      </c>
      <c r="D36" s="299">
        <f t="shared" ref="D36:M36" si="0">D38+D40+D42+D44+D46+D48+D50+D52+D54+D56</f>
        <v>490230</v>
      </c>
      <c r="E36" s="300">
        <f t="shared" si="0"/>
        <v>513847</v>
      </c>
      <c r="F36" s="300">
        <f t="shared" si="0"/>
        <v>528240</v>
      </c>
      <c r="G36" s="300">
        <f t="shared" si="0"/>
        <v>539943</v>
      </c>
      <c r="H36" s="300">
        <f t="shared" si="0"/>
        <v>544636</v>
      </c>
      <c r="I36" s="300">
        <f t="shared" si="0"/>
        <v>548729</v>
      </c>
      <c r="J36" s="300">
        <f t="shared" si="0"/>
        <v>570260</v>
      </c>
      <c r="K36" s="301">
        <f t="shared" si="0"/>
        <v>602887</v>
      </c>
      <c r="L36" s="301">
        <f t="shared" si="0"/>
        <v>607435</v>
      </c>
      <c r="M36" s="302">
        <f t="shared" si="0"/>
        <v>620500.1</v>
      </c>
      <c r="N36" s="303">
        <f>M36/($M$36+$M$37)</f>
        <v>0.48094254803088349</v>
      </c>
      <c r="O36" s="353">
        <f>IF(OR(M36=0,L36=0),"-",(M36/L36)-1)</f>
        <v>2.1508638784396572E-2</v>
      </c>
    </row>
    <row r="37" spans="2:19" ht="14.25" thickBot="1">
      <c r="B37" s="1340"/>
      <c r="C37" s="304" t="s">
        <v>129</v>
      </c>
      <c r="D37" s="305">
        <f t="shared" ref="D37:L37" si="1">D39+D41+D43+D45+D47+D49+D51+D53+D55+D57</f>
        <v>522317</v>
      </c>
      <c r="E37" s="306">
        <f t="shared" si="1"/>
        <v>549848</v>
      </c>
      <c r="F37" s="306">
        <f t="shared" si="1"/>
        <v>557431</v>
      </c>
      <c r="G37" s="306">
        <f t="shared" si="1"/>
        <v>577050</v>
      </c>
      <c r="H37" s="306">
        <f t="shared" si="1"/>
        <v>587171</v>
      </c>
      <c r="I37" s="306">
        <f t="shared" si="1"/>
        <v>594628</v>
      </c>
      <c r="J37" s="306">
        <f t="shared" si="1"/>
        <v>612297</v>
      </c>
      <c r="K37" s="307">
        <f t="shared" si="1"/>
        <v>646690</v>
      </c>
      <c r="L37" s="307">
        <f t="shared" si="1"/>
        <v>650828</v>
      </c>
      <c r="M37" s="308">
        <f>M39+M41+M43+M45+M47+M49+M51+M53+M55+M57</f>
        <v>669675</v>
      </c>
      <c r="N37" s="309">
        <f>M37/($M$36+$M$37)</f>
        <v>0.51905745196911646</v>
      </c>
      <c r="O37" s="351">
        <f t="shared" ref="O37:O56" si="2">IF(OR(M37=0,L37=0),"-",(M37/L37)-1)</f>
        <v>2.8958495946701746E-2</v>
      </c>
    </row>
    <row r="38" spans="2:19">
      <c r="B38" s="1339" t="s">
        <v>709</v>
      </c>
      <c r="C38" s="310" t="s">
        <v>128</v>
      </c>
      <c r="D38" s="311">
        <v>160557</v>
      </c>
      <c r="E38" s="312">
        <v>171717</v>
      </c>
      <c r="F38" s="312">
        <v>177617</v>
      </c>
      <c r="G38" s="312">
        <v>180535</v>
      </c>
      <c r="H38" s="312">
        <v>186676</v>
      </c>
      <c r="I38" s="312">
        <v>193100</v>
      </c>
      <c r="J38" s="312">
        <v>207467</v>
      </c>
      <c r="K38" s="313">
        <v>225213</v>
      </c>
      <c r="L38" s="313">
        <v>226494</v>
      </c>
      <c r="M38" s="302">
        <v>236395</v>
      </c>
      <c r="N38" s="303">
        <f t="shared" ref="N38:N57" si="3">M38/($M$36+$M$37)</f>
        <v>0.18322706739573566</v>
      </c>
      <c r="O38" s="354">
        <f t="shared" si="2"/>
        <v>4.3714182274144031E-2</v>
      </c>
    </row>
    <row r="39" spans="2:19" ht="14.25" thickBot="1">
      <c r="B39" s="1340"/>
      <c r="C39" s="304" t="s">
        <v>129</v>
      </c>
      <c r="D39" s="305">
        <v>100190</v>
      </c>
      <c r="E39" s="306">
        <v>106018</v>
      </c>
      <c r="F39" s="306">
        <v>109540</v>
      </c>
      <c r="G39" s="306">
        <v>112097</v>
      </c>
      <c r="H39" s="306">
        <v>115793</v>
      </c>
      <c r="I39" s="306">
        <v>119667</v>
      </c>
      <c r="J39" s="306">
        <v>124329</v>
      </c>
      <c r="K39" s="307">
        <v>136809</v>
      </c>
      <c r="L39" s="307">
        <v>136384</v>
      </c>
      <c r="M39" s="308">
        <v>143103</v>
      </c>
      <c r="N39" s="309">
        <f t="shared" si="3"/>
        <v>0.11091750259325264</v>
      </c>
      <c r="O39" s="355">
        <f t="shared" si="2"/>
        <v>4.9265309713749428E-2</v>
      </c>
    </row>
    <row r="40" spans="2:19">
      <c r="B40" s="1339" t="s">
        <v>710</v>
      </c>
      <c r="C40" s="310" t="s">
        <v>128</v>
      </c>
      <c r="D40" s="311">
        <v>26880</v>
      </c>
      <c r="E40" s="312">
        <v>28853</v>
      </c>
      <c r="F40" s="312">
        <v>30433</v>
      </c>
      <c r="G40" s="312">
        <v>31749</v>
      </c>
      <c r="H40" s="312">
        <v>33179</v>
      </c>
      <c r="I40" s="312">
        <v>33482</v>
      </c>
      <c r="J40" s="312">
        <v>34849</v>
      </c>
      <c r="K40" s="313">
        <v>36648</v>
      </c>
      <c r="L40" s="313">
        <v>38459</v>
      </c>
      <c r="M40" s="302">
        <v>39879</v>
      </c>
      <c r="N40" s="303">
        <f t="shared" si="3"/>
        <v>3.0909757908054492E-2</v>
      </c>
      <c r="O40" s="353">
        <f t="shared" si="2"/>
        <v>3.6922436880834075E-2</v>
      </c>
    </row>
    <row r="41" spans="2:19" ht="14.25" thickBot="1">
      <c r="B41" s="1340"/>
      <c r="C41" s="304" t="s">
        <v>129</v>
      </c>
      <c r="D41" s="305">
        <v>45991</v>
      </c>
      <c r="E41" s="306">
        <v>49246</v>
      </c>
      <c r="F41" s="306">
        <v>52058</v>
      </c>
      <c r="G41" s="306">
        <v>54804</v>
      </c>
      <c r="H41" s="306">
        <v>58010</v>
      </c>
      <c r="I41" s="306">
        <v>57704</v>
      </c>
      <c r="J41" s="306">
        <v>60349</v>
      </c>
      <c r="K41" s="307">
        <v>63672</v>
      </c>
      <c r="L41" s="307">
        <v>66608</v>
      </c>
      <c r="M41" s="314">
        <v>69024</v>
      </c>
      <c r="N41" s="309">
        <f t="shared" si="3"/>
        <v>5.3499714883661911E-2</v>
      </c>
      <c r="O41" s="351">
        <f t="shared" si="2"/>
        <v>3.6271919288974219E-2</v>
      </c>
    </row>
    <row r="42" spans="2:19">
      <c r="B42" s="1339" t="s">
        <v>711</v>
      </c>
      <c r="C42" s="310" t="s">
        <v>128</v>
      </c>
      <c r="D42" s="311">
        <v>173414</v>
      </c>
      <c r="E42" s="312">
        <v>179343</v>
      </c>
      <c r="F42" s="312">
        <v>186569</v>
      </c>
      <c r="G42" s="312">
        <v>191340</v>
      </c>
      <c r="H42" s="312">
        <v>190331</v>
      </c>
      <c r="I42" s="312">
        <v>190829</v>
      </c>
      <c r="J42" s="312">
        <v>195078</v>
      </c>
      <c r="K42" s="313">
        <v>202449</v>
      </c>
      <c r="L42" s="313">
        <v>202704</v>
      </c>
      <c r="M42" s="302">
        <v>201212</v>
      </c>
      <c r="N42" s="303">
        <f t="shared" si="3"/>
        <v>0.15595712550955293</v>
      </c>
      <c r="O42" s="1127">
        <f t="shared" si="2"/>
        <v>-7.3604862262215409E-3</v>
      </c>
    </row>
    <row r="43" spans="2:19" ht="14.25" thickBot="1">
      <c r="B43" s="1340"/>
      <c r="C43" s="304" t="s">
        <v>129</v>
      </c>
      <c r="D43" s="305">
        <v>224171</v>
      </c>
      <c r="E43" s="306">
        <v>235209</v>
      </c>
      <c r="F43" s="306">
        <v>235547</v>
      </c>
      <c r="G43" s="306">
        <v>245192</v>
      </c>
      <c r="H43" s="306">
        <v>246977</v>
      </c>
      <c r="I43" s="306">
        <v>252071</v>
      </c>
      <c r="J43" s="306">
        <v>259757</v>
      </c>
      <c r="K43" s="307">
        <v>270386</v>
      </c>
      <c r="L43" s="307">
        <v>272292</v>
      </c>
      <c r="M43" s="314">
        <v>276295</v>
      </c>
      <c r="N43" s="309">
        <f t="shared" si="3"/>
        <v>0.21415310216419459</v>
      </c>
      <c r="O43" s="355">
        <f t="shared" si="2"/>
        <v>1.4701129669619339E-2</v>
      </c>
    </row>
    <row r="44" spans="2:19">
      <c r="B44" s="1339" t="s">
        <v>712</v>
      </c>
      <c r="C44" s="310" t="s">
        <v>128</v>
      </c>
      <c r="D44" s="311">
        <v>4565</v>
      </c>
      <c r="E44" s="312">
        <v>4582</v>
      </c>
      <c r="F44" s="312">
        <v>4707</v>
      </c>
      <c r="G44" s="312">
        <v>4848</v>
      </c>
      <c r="H44" s="312">
        <v>5078</v>
      </c>
      <c r="I44" s="312">
        <v>5171</v>
      </c>
      <c r="J44" s="312">
        <v>5368</v>
      </c>
      <c r="K44" s="313">
        <v>5962</v>
      </c>
      <c r="L44" s="313">
        <v>6206</v>
      </c>
      <c r="M44" s="302">
        <v>6704</v>
      </c>
      <c r="N44" s="303">
        <f t="shared" si="3"/>
        <v>5.1961939119736537E-3</v>
      </c>
      <c r="O44" s="353">
        <f t="shared" si="2"/>
        <v>8.0244924266838602E-2</v>
      </c>
    </row>
    <row r="45" spans="2:19" ht="14.25" thickBot="1">
      <c r="B45" s="1340"/>
      <c r="C45" s="304" t="s">
        <v>129</v>
      </c>
      <c r="D45" s="305">
        <v>4135</v>
      </c>
      <c r="E45" s="306">
        <v>4198</v>
      </c>
      <c r="F45" s="306">
        <v>4314</v>
      </c>
      <c r="G45" s="306">
        <v>4444</v>
      </c>
      <c r="H45" s="306">
        <v>4468</v>
      </c>
      <c r="I45" s="306">
        <v>4613</v>
      </c>
      <c r="J45" s="306">
        <v>4799</v>
      </c>
      <c r="K45" s="307">
        <v>5150</v>
      </c>
      <c r="L45" s="307">
        <v>5146</v>
      </c>
      <c r="M45" s="314">
        <v>5421</v>
      </c>
      <c r="N45" s="309">
        <f t="shared" si="3"/>
        <v>4.2017552501207008E-3</v>
      </c>
      <c r="O45" s="351">
        <f t="shared" si="2"/>
        <v>5.3439564710454635E-2</v>
      </c>
    </row>
    <row r="46" spans="2:19">
      <c r="B46" s="1339" t="s">
        <v>713</v>
      </c>
      <c r="C46" s="310" t="s">
        <v>128</v>
      </c>
      <c r="D46" s="311">
        <v>47232</v>
      </c>
      <c r="E46" s="312">
        <v>46644</v>
      </c>
      <c r="F46" s="312">
        <v>45032</v>
      </c>
      <c r="G46" s="312">
        <v>44952</v>
      </c>
      <c r="H46" s="312">
        <v>44552</v>
      </c>
      <c r="I46" s="312">
        <v>43913</v>
      </c>
      <c r="J46" s="312">
        <v>43009</v>
      </c>
      <c r="K46" s="313">
        <v>42813</v>
      </c>
      <c r="L46" s="313">
        <v>43494</v>
      </c>
      <c r="M46" s="302">
        <v>42280</v>
      </c>
      <c r="N46" s="303">
        <f t="shared" si="3"/>
        <v>3.2770745614296846E-2</v>
      </c>
      <c r="O46" s="1127">
        <f t="shared" si="2"/>
        <v>-2.7911895893686478E-2</v>
      </c>
    </row>
    <row r="47" spans="2:19" ht="14.25" thickBot="1">
      <c r="B47" s="1340"/>
      <c r="C47" s="304" t="s">
        <v>129</v>
      </c>
      <c r="D47" s="305">
        <v>42469</v>
      </c>
      <c r="E47" s="306">
        <v>42018</v>
      </c>
      <c r="F47" s="306">
        <v>40942</v>
      </c>
      <c r="G47" s="306">
        <v>40798</v>
      </c>
      <c r="H47" s="306">
        <v>40457</v>
      </c>
      <c r="I47" s="306">
        <v>39918</v>
      </c>
      <c r="J47" s="306">
        <v>39020</v>
      </c>
      <c r="K47" s="307">
        <v>38941</v>
      </c>
      <c r="L47" s="307">
        <v>39262</v>
      </c>
      <c r="M47" s="314">
        <v>37933</v>
      </c>
      <c r="N47" s="309">
        <f t="shared" si="3"/>
        <v>2.9401435510575266E-2</v>
      </c>
      <c r="O47" s="1128">
        <f t="shared" si="2"/>
        <v>-3.38495237124955E-2</v>
      </c>
    </row>
    <row r="48" spans="2:19">
      <c r="B48" s="1339" t="s">
        <v>714</v>
      </c>
      <c r="C48" s="310" t="s">
        <v>128</v>
      </c>
      <c r="D48" s="311">
        <v>66391</v>
      </c>
      <c r="E48" s="312">
        <v>70841</v>
      </c>
      <c r="F48" s="312">
        <v>70364</v>
      </c>
      <c r="G48" s="312">
        <v>72165</v>
      </c>
      <c r="H48" s="312">
        <v>70621</v>
      </c>
      <c r="I48" s="312">
        <v>68420</v>
      </c>
      <c r="J48" s="312">
        <v>70675</v>
      </c>
      <c r="K48" s="313">
        <v>75559</v>
      </c>
      <c r="L48" s="313">
        <v>75680</v>
      </c>
      <c r="M48" s="302">
        <v>79512</v>
      </c>
      <c r="N48" s="303">
        <f t="shared" si="3"/>
        <v>6.1628844022799695E-2</v>
      </c>
      <c r="O48" s="353">
        <f t="shared" si="2"/>
        <v>5.063424947145867E-2</v>
      </c>
    </row>
    <row r="49" spans="2:17" ht="14.25" thickBot="1">
      <c r="B49" s="1340"/>
      <c r="C49" s="304" t="s">
        <v>129</v>
      </c>
      <c r="D49" s="305">
        <v>96252</v>
      </c>
      <c r="E49" s="306">
        <v>103297</v>
      </c>
      <c r="F49" s="306">
        <v>104349</v>
      </c>
      <c r="G49" s="306">
        <v>108577</v>
      </c>
      <c r="H49" s="306">
        <v>110001</v>
      </c>
      <c r="I49" s="306">
        <v>108960</v>
      </c>
      <c r="J49" s="306">
        <v>112161</v>
      </c>
      <c r="K49" s="307">
        <v>119319</v>
      </c>
      <c r="L49" s="307">
        <v>118726</v>
      </c>
      <c r="M49" s="314">
        <v>125199</v>
      </c>
      <c r="N49" s="309">
        <f t="shared" si="3"/>
        <v>9.7040316465571222E-2</v>
      </c>
      <c r="O49" s="351">
        <f t="shared" si="2"/>
        <v>5.4520492562707412E-2</v>
      </c>
    </row>
    <row r="50" spans="2:17">
      <c r="B50" s="1339" t="s">
        <v>1093</v>
      </c>
      <c r="C50" s="310" t="s">
        <v>128</v>
      </c>
      <c r="D50" s="311">
        <v>3991</v>
      </c>
      <c r="E50" s="312">
        <v>4212</v>
      </c>
      <c r="F50" s="312">
        <v>4396</v>
      </c>
      <c r="G50" s="312">
        <v>4436</v>
      </c>
      <c r="H50" s="312">
        <v>4342</v>
      </c>
      <c r="I50" s="312">
        <v>4229</v>
      </c>
      <c r="J50" s="312">
        <v>4368</v>
      </c>
      <c r="K50" s="313">
        <v>4733</v>
      </c>
      <c r="L50" s="313">
        <v>4880</v>
      </c>
      <c r="M50" s="302">
        <v>4889</v>
      </c>
      <c r="N50" s="303">
        <f t="shared" si="3"/>
        <v>3.7894081198745809E-3</v>
      </c>
      <c r="O50" s="354">
        <f t="shared" si="2"/>
        <v>1.8442622950820553E-3</v>
      </c>
    </row>
    <row r="51" spans="2:17" ht="14.25" thickBot="1">
      <c r="B51" s="1340"/>
      <c r="C51" s="304" t="s">
        <v>129</v>
      </c>
      <c r="D51" s="305">
        <v>3141</v>
      </c>
      <c r="E51" s="306">
        <v>3444</v>
      </c>
      <c r="F51" s="306">
        <v>3606</v>
      </c>
      <c r="G51" s="306">
        <v>3615</v>
      </c>
      <c r="H51" s="306">
        <v>3574</v>
      </c>
      <c r="I51" s="306">
        <v>3594</v>
      </c>
      <c r="J51" s="306">
        <v>3744</v>
      </c>
      <c r="K51" s="307">
        <v>4050</v>
      </c>
      <c r="L51" s="307">
        <v>4088</v>
      </c>
      <c r="M51" s="314">
        <v>4172</v>
      </c>
      <c r="N51" s="309">
        <f t="shared" si="3"/>
        <v>3.2336696003511457E-3</v>
      </c>
      <c r="O51" s="355">
        <f t="shared" si="2"/>
        <v>2.0547945205479534E-2</v>
      </c>
    </row>
    <row r="52" spans="2:17">
      <c r="B52" s="1339" t="s">
        <v>715</v>
      </c>
      <c r="C52" s="310" t="s">
        <v>128</v>
      </c>
      <c r="D52" s="311">
        <v>3850</v>
      </c>
      <c r="E52" s="312">
        <v>4177</v>
      </c>
      <c r="F52" s="312">
        <v>4968</v>
      </c>
      <c r="G52" s="312">
        <v>5452</v>
      </c>
      <c r="H52" s="312">
        <v>5285</v>
      </c>
      <c r="I52" s="312">
        <v>5121</v>
      </c>
      <c r="J52" s="312">
        <v>4890</v>
      </c>
      <c r="K52" s="313">
        <v>4807</v>
      </c>
      <c r="L52" s="313">
        <v>4871</v>
      </c>
      <c r="M52" s="302">
        <v>5068</v>
      </c>
      <c r="N52" s="303">
        <f t="shared" si="3"/>
        <v>3.9281489776077675E-3</v>
      </c>
      <c r="O52" s="353">
        <f t="shared" si="2"/>
        <v>4.0443440771915418E-2</v>
      </c>
    </row>
    <row r="53" spans="2:17" ht="14.25" thickBot="1">
      <c r="B53" s="1340"/>
      <c r="C53" s="304" t="s">
        <v>129</v>
      </c>
      <c r="D53" s="305">
        <v>3212</v>
      </c>
      <c r="E53" s="306">
        <v>3508</v>
      </c>
      <c r="F53" s="306">
        <v>3877</v>
      </c>
      <c r="G53" s="306">
        <v>4302</v>
      </c>
      <c r="H53" s="306">
        <v>4547</v>
      </c>
      <c r="I53" s="306">
        <v>4574</v>
      </c>
      <c r="J53" s="306">
        <v>4562</v>
      </c>
      <c r="K53" s="307">
        <v>4799</v>
      </c>
      <c r="L53" s="307">
        <v>4902</v>
      </c>
      <c r="M53" s="314">
        <v>5015</v>
      </c>
      <c r="N53" s="309">
        <f t="shared" si="3"/>
        <v>3.8870692823012934E-3</v>
      </c>
      <c r="O53" s="351">
        <f t="shared" si="2"/>
        <v>2.305181558547531E-2</v>
      </c>
    </row>
    <row r="54" spans="2:17">
      <c r="B54" s="1339" t="s">
        <v>716</v>
      </c>
      <c r="C54" s="310" t="s">
        <v>128</v>
      </c>
      <c r="D54" s="311">
        <v>3315</v>
      </c>
      <c r="E54" s="312">
        <v>3442</v>
      </c>
      <c r="F54" s="312">
        <v>4121</v>
      </c>
      <c r="G54" s="312">
        <v>4439</v>
      </c>
      <c r="H54" s="312">
        <v>4546</v>
      </c>
      <c r="I54" s="312">
        <v>4438</v>
      </c>
      <c r="J54" s="312">
        <v>4528</v>
      </c>
      <c r="K54" s="313">
        <v>4674</v>
      </c>
      <c r="L54" s="313">
        <v>4619</v>
      </c>
      <c r="M54" s="302">
        <v>4537.1000000000004</v>
      </c>
      <c r="N54" s="303">
        <f t="shared" si="3"/>
        <v>3.5166544448114057E-3</v>
      </c>
      <c r="O54" s="1127">
        <f t="shared" si="2"/>
        <v>-1.773111063000643E-2</v>
      </c>
      <c r="Q54" s="315"/>
    </row>
    <row r="55" spans="2:17" ht="14.25" thickBot="1">
      <c r="B55" s="1340"/>
      <c r="C55" s="304" t="s">
        <v>129</v>
      </c>
      <c r="D55" s="305">
        <v>2754</v>
      </c>
      <c r="E55" s="306">
        <v>2909</v>
      </c>
      <c r="F55" s="306">
        <v>3196</v>
      </c>
      <c r="G55" s="306">
        <v>3219</v>
      </c>
      <c r="H55" s="306">
        <v>3342</v>
      </c>
      <c r="I55" s="306">
        <v>3525</v>
      </c>
      <c r="J55" s="306">
        <v>3574</v>
      </c>
      <c r="K55" s="307">
        <v>3562</v>
      </c>
      <c r="L55" s="307">
        <v>3418</v>
      </c>
      <c r="M55" s="314">
        <v>3513</v>
      </c>
      <c r="N55" s="309">
        <f t="shared" si="3"/>
        <v>2.722886219087626E-3</v>
      </c>
      <c r="O55" s="355">
        <f t="shared" si="2"/>
        <v>2.7794031597425439E-2</v>
      </c>
    </row>
    <row r="56" spans="2:17">
      <c r="B56" s="1339" t="s">
        <v>717</v>
      </c>
      <c r="C56" s="310" t="s">
        <v>128</v>
      </c>
      <c r="D56" s="316">
        <v>35</v>
      </c>
      <c r="E56" s="317">
        <v>36</v>
      </c>
      <c r="F56" s="317">
        <v>33</v>
      </c>
      <c r="G56" s="317">
        <v>27</v>
      </c>
      <c r="H56" s="317">
        <v>26</v>
      </c>
      <c r="I56" s="317">
        <v>26</v>
      </c>
      <c r="J56" s="317">
        <v>28</v>
      </c>
      <c r="K56" s="318">
        <v>29</v>
      </c>
      <c r="L56" s="318">
        <v>28</v>
      </c>
      <c r="M56" s="319">
        <v>24</v>
      </c>
      <c r="N56" s="303">
        <f t="shared" si="3"/>
        <v>1.8602126176516659E-5</v>
      </c>
      <c r="O56" s="1129">
        <f t="shared" si="2"/>
        <v>-0.1428571428571429</v>
      </c>
    </row>
    <row r="57" spans="2:17" ht="14.25" thickBot="1">
      <c r="B57" s="1340"/>
      <c r="C57" s="304" t="s">
        <v>129</v>
      </c>
      <c r="D57" s="320">
        <v>2</v>
      </c>
      <c r="E57" s="321">
        <v>1</v>
      </c>
      <c r="F57" s="321">
        <v>2</v>
      </c>
      <c r="G57" s="321">
        <v>2</v>
      </c>
      <c r="H57" s="321">
        <v>2</v>
      </c>
      <c r="I57" s="321">
        <v>2</v>
      </c>
      <c r="J57" s="321">
        <v>2</v>
      </c>
      <c r="K57" s="322">
        <v>2</v>
      </c>
      <c r="L57" s="322">
        <v>2</v>
      </c>
      <c r="M57" s="323">
        <v>0</v>
      </c>
      <c r="N57" s="309">
        <f t="shared" si="3"/>
        <v>0</v>
      </c>
      <c r="O57" s="351" t="str">
        <f>IF(OR(M57=0,L57=0),"-",(M57/L57)-1)</f>
        <v>-</v>
      </c>
    </row>
    <row r="58" spans="2:17">
      <c r="B58" s="239"/>
      <c r="C58" s="239"/>
    </row>
    <row r="59" spans="2:17">
      <c r="B59" s="239"/>
      <c r="C59" s="239"/>
    </row>
    <row r="61" spans="2:17" ht="14.25" thickBot="1">
      <c r="D61" s="292" t="s">
        <v>718</v>
      </c>
      <c r="I61" s="292" t="s">
        <v>144</v>
      </c>
    </row>
    <row r="62" spans="2:17" ht="14.25" thickBot="1">
      <c r="D62" s="324" t="s">
        <v>130</v>
      </c>
      <c r="E62" s="325" t="s">
        <v>131</v>
      </c>
      <c r="F62" s="326" t="s">
        <v>132</v>
      </c>
      <c r="I62" s="327" t="s">
        <v>133</v>
      </c>
      <c r="J62" s="328" t="s">
        <v>131</v>
      </c>
      <c r="K62" s="329" t="s">
        <v>132</v>
      </c>
    </row>
    <row r="63" spans="2:17">
      <c r="C63" s="330"/>
      <c r="D63" s="331" t="s">
        <v>719</v>
      </c>
      <c r="E63" s="332">
        <f>M36/(M36+M37)</f>
        <v>0.48094254803088349</v>
      </c>
      <c r="F63" s="333">
        <f>N37/(N36+N37)</f>
        <v>0.51905745196911646</v>
      </c>
      <c r="G63" s="352"/>
      <c r="I63" s="334" t="s">
        <v>140</v>
      </c>
      <c r="J63" s="335">
        <f>D$36/(D$36+D$37)</f>
        <v>0.48415530340813812</v>
      </c>
      <c r="K63" s="336">
        <f>D$37/(D$36+D$37)</f>
        <v>0.51584469659186194</v>
      </c>
    </row>
    <row r="64" spans="2:17">
      <c r="C64" s="330"/>
      <c r="D64" s="337" t="s">
        <v>720</v>
      </c>
      <c r="E64" s="338">
        <f>M38/(M38+M39)</f>
        <v>0.62291500877474981</v>
      </c>
      <c r="F64" s="339">
        <f>N39/(N38+N39)</f>
        <v>0.37708499122525019</v>
      </c>
      <c r="G64" s="352"/>
      <c r="I64" s="340" t="s">
        <v>139</v>
      </c>
      <c r="J64" s="341">
        <f>E$36/(E$36+E$37)</f>
        <v>0.48307738590479415</v>
      </c>
      <c r="K64" s="342">
        <f t="shared" ref="K64" si="4">E$37/(E$36+E$37)</f>
        <v>0.5169226140952059</v>
      </c>
    </row>
    <row r="65" spans="2:11">
      <c r="C65" s="330"/>
      <c r="D65" s="337" t="s">
        <v>721</v>
      </c>
      <c r="E65" s="338">
        <f>M40/(M40+M41)</f>
        <v>0.36618825927660398</v>
      </c>
      <c r="F65" s="339">
        <f>N41/(N40+N41)</f>
        <v>0.63381174072339608</v>
      </c>
      <c r="G65" s="352"/>
      <c r="I65" s="340" t="s">
        <v>138</v>
      </c>
      <c r="J65" s="341">
        <f>F$36/(F$36+F$37)</f>
        <v>0.4865562403343186</v>
      </c>
      <c r="K65" s="342">
        <f>F$37/(F$36+F$37)</f>
        <v>0.51344375966568145</v>
      </c>
    </row>
    <row r="66" spans="2:11">
      <c r="C66" s="330"/>
      <c r="D66" s="337" t="s">
        <v>722</v>
      </c>
      <c r="E66" s="338">
        <f>M42/(M42+M43)</f>
        <v>0.42138021013304516</v>
      </c>
      <c r="F66" s="339">
        <f>N43/(N42+N43)</f>
        <v>0.57861978986695484</v>
      </c>
      <c r="G66" s="352"/>
      <c r="I66" s="340" t="s">
        <v>137</v>
      </c>
      <c r="J66" s="341">
        <f>G$36/(G$36+G$37)</f>
        <v>0.48338977952413309</v>
      </c>
      <c r="K66" s="342">
        <f>G$37/(G$36+G$37)</f>
        <v>0.51661022047586691</v>
      </c>
    </row>
    <row r="67" spans="2:11">
      <c r="C67" s="330"/>
      <c r="D67" s="337" t="s">
        <v>723</v>
      </c>
      <c r="E67" s="338">
        <f>M44/(M44+M45)</f>
        <v>0.55290721649484531</v>
      </c>
      <c r="F67" s="339">
        <f>N45/(N44+N45)</f>
        <v>0.44709278350515463</v>
      </c>
      <c r="G67" s="352"/>
      <c r="I67" s="340" t="s">
        <v>136</v>
      </c>
      <c r="J67" s="341">
        <f>H$36/(H$36+H$37)</f>
        <v>0.48120925210747062</v>
      </c>
      <c r="K67" s="342">
        <f>H$37/(H$36+H$37)</f>
        <v>0.51879074789252932</v>
      </c>
    </row>
    <row r="68" spans="2:11">
      <c r="B68" s="343" t="s">
        <v>724</v>
      </c>
      <c r="C68" s="330"/>
      <c r="D68" s="337" t="s">
        <v>725</v>
      </c>
      <c r="E68" s="338">
        <f>M46/(M46+M47)</f>
        <v>0.52709660528841962</v>
      </c>
      <c r="F68" s="339">
        <f>N47/(N46+N47)</f>
        <v>0.47290339471158044</v>
      </c>
      <c r="G68" s="352"/>
      <c r="I68" s="340" t="s">
        <v>135</v>
      </c>
      <c r="J68" s="341">
        <f>I$36/(I$36+I$37)</f>
        <v>0.47992796650564962</v>
      </c>
      <c r="K68" s="342">
        <f>I$37/(I$36+I$37)</f>
        <v>0.52007203349435038</v>
      </c>
    </row>
    <row r="69" spans="2:11">
      <c r="C69" s="330"/>
      <c r="D69" s="337" t="s">
        <v>726</v>
      </c>
      <c r="E69" s="338">
        <f>M48/(M48+M49)</f>
        <v>0.38841097938068792</v>
      </c>
      <c r="F69" s="339">
        <f>N49/(N48+N49)</f>
        <v>0.61158902061931208</v>
      </c>
      <c r="G69" s="352"/>
      <c r="I69" s="340" t="s">
        <v>134</v>
      </c>
      <c r="J69" s="341">
        <f>J$36/(J$36+J$37)</f>
        <v>0.48222622672733745</v>
      </c>
      <c r="K69" s="342">
        <f>J$37/(J$36+J$37)</f>
        <v>0.5177737732726625</v>
      </c>
    </row>
    <row r="70" spans="2:11" ht="22.5">
      <c r="C70" s="330"/>
      <c r="D70" s="337" t="s">
        <v>1094</v>
      </c>
      <c r="E70" s="338">
        <f>M50/(M50+M51)</f>
        <v>0.53956516940735022</v>
      </c>
      <c r="F70" s="339">
        <f>N51/(N50+N51)</f>
        <v>0.46043483059264978</v>
      </c>
      <c r="G70" s="352"/>
      <c r="I70" s="340" t="s">
        <v>145</v>
      </c>
      <c r="J70" s="341">
        <f>K$36/(K$36+K$37)</f>
        <v>0.4824728688188083</v>
      </c>
      <c r="K70" s="342">
        <f>K$37/(K$36+K$37)</f>
        <v>0.51752713118119176</v>
      </c>
    </row>
    <row r="71" spans="2:11">
      <c r="B71" s="344" t="s">
        <v>727</v>
      </c>
      <c r="C71" s="330"/>
      <c r="D71" s="337" t="s">
        <v>728</v>
      </c>
      <c r="E71" s="338">
        <f>M52/(M52+M53)</f>
        <v>0.50262818605573734</v>
      </c>
      <c r="F71" s="339">
        <f>N53/(N52+N53)</f>
        <v>0.49737181394426255</v>
      </c>
      <c r="G71" s="352"/>
      <c r="I71" s="340" t="s">
        <v>146</v>
      </c>
      <c r="J71" s="341">
        <f>L$36/(L$36+L$37)</f>
        <v>0.48275678455140142</v>
      </c>
      <c r="K71" s="342">
        <f>L$37/(L$36+L$37)</f>
        <v>0.51724321544859864</v>
      </c>
    </row>
    <row r="72" spans="2:11" ht="14.25" thickBot="1">
      <c r="C72" s="330"/>
      <c r="D72" s="345" t="s">
        <v>729</v>
      </c>
      <c r="E72" s="346">
        <f>M54/(M54+M55)</f>
        <v>0.56360790549185724</v>
      </c>
      <c r="F72" s="347">
        <f>N55/(N54+N55)</f>
        <v>0.43639209450814276</v>
      </c>
      <c r="G72" s="352"/>
      <c r="I72" s="348" t="s">
        <v>730</v>
      </c>
      <c r="J72" s="349">
        <f>M$36/(M$36+M$37)</f>
        <v>0.48094254803088349</v>
      </c>
      <c r="K72" s="350">
        <f>M$37/(M$36+M$37)</f>
        <v>0.51905745196911646</v>
      </c>
    </row>
    <row r="73" spans="2:11">
      <c r="C73" s="330"/>
    </row>
  </sheetData>
  <mergeCells count="11">
    <mergeCell ref="B48:B49"/>
    <mergeCell ref="B50:B51"/>
    <mergeCell ref="B52:B53"/>
    <mergeCell ref="B54:B55"/>
    <mergeCell ref="B56:B57"/>
    <mergeCell ref="B46:B47"/>
    <mergeCell ref="B36:B37"/>
    <mergeCell ref="B38:B39"/>
    <mergeCell ref="B40:B41"/>
    <mergeCell ref="B42:B43"/>
    <mergeCell ref="B44:B45"/>
  </mergeCells>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65"/>
  <sheetViews>
    <sheetView zoomScaleNormal="100" workbookViewId="0">
      <selection activeCell="L64" sqref="L64"/>
    </sheetView>
  </sheetViews>
  <sheetFormatPr defaultRowHeight="13.5"/>
  <cols>
    <col min="1" max="1" width="1.25" style="237" customWidth="1"/>
    <col min="2" max="3" width="6.875" style="237" customWidth="1"/>
    <col min="4" max="21" width="6.625" style="237" customWidth="1"/>
    <col min="22" max="22" width="6.25" style="237" customWidth="1"/>
    <col min="23" max="16384" width="9" style="237"/>
  </cols>
  <sheetData>
    <row r="1" spans="2:20">
      <c r="B1" s="239"/>
      <c r="C1" s="239"/>
    </row>
    <row r="2" spans="2:20" ht="25.5">
      <c r="B2" s="356" t="s">
        <v>1088</v>
      </c>
      <c r="T2" s="420" t="s">
        <v>766</v>
      </c>
    </row>
    <row r="3" spans="2:20" ht="17.25">
      <c r="B3" s="236"/>
    </row>
    <row r="4" spans="2:20" ht="17.25">
      <c r="B4" s="236"/>
    </row>
    <row r="5" spans="2:20" ht="17.25">
      <c r="B5" s="236"/>
    </row>
    <row r="6" spans="2:20" ht="17.25">
      <c r="B6" s="236"/>
      <c r="C6" s="292"/>
      <c r="I6" s="292"/>
    </row>
    <row r="7" spans="2:20">
      <c r="B7" s="239"/>
      <c r="C7" s="239"/>
    </row>
    <row r="8" spans="2:20">
      <c r="B8" s="239"/>
      <c r="C8" s="239"/>
    </row>
    <row r="9" spans="2:20">
      <c r="B9" s="239"/>
      <c r="C9" s="239"/>
    </row>
    <row r="10" spans="2:20">
      <c r="B10" s="239"/>
      <c r="C10" s="239"/>
    </row>
    <row r="11" spans="2:20">
      <c r="B11" s="239"/>
      <c r="C11" s="239"/>
    </row>
    <row r="12" spans="2:20">
      <c r="B12" s="239"/>
      <c r="C12" s="239"/>
    </row>
    <row r="13" spans="2:20">
      <c r="B13" s="239"/>
      <c r="C13" s="239"/>
    </row>
    <row r="14" spans="2:20">
      <c r="B14" s="239"/>
      <c r="C14" s="239"/>
    </row>
    <row r="15" spans="2:20">
      <c r="B15" s="239"/>
      <c r="C15" s="239"/>
    </row>
    <row r="16" spans="2:20">
      <c r="B16" s="239"/>
      <c r="C16" s="239"/>
    </row>
    <row r="17" spans="2:3">
      <c r="B17" s="239"/>
      <c r="C17" s="239"/>
    </row>
    <row r="18" spans="2:3">
      <c r="B18" s="239"/>
      <c r="C18" s="239"/>
    </row>
    <row r="19" spans="2:3">
      <c r="B19" s="239"/>
      <c r="C19" s="239"/>
    </row>
    <row r="20" spans="2:3">
      <c r="B20" s="239"/>
      <c r="C20" s="239"/>
    </row>
    <row r="21" spans="2:3">
      <c r="B21" s="239"/>
      <c r="C21" s="239"/>
    </row>
    <row r="22" spans="2:3">
      <c r="B22" s="239"/>
      <c r="C22" s="239"/>
    </row>
    <row r="23" spans="2:3">
      <c r="B23" s="239"/>
      <c r="C23" s="239"/>
    </row>
    <row r="24" spans="2:3">
      <c r="B24" s="239"/>
      <c r="C24" s="239"/>
    </row>
    <row r="25" spans="2:3">
      <c r="B25" s="239"/>
      <c r="C25" s="239"/>
    </row>
    <row r="26" spans="2:3">
      <c r="B26" s="239"/>
      <c r="C26" s="239"/>
    </row>
    <row r="27" spans="2:3">
      <c r="B27" s="239"/>
      <c r="C27" s="239"/>
    </row>
    <row r="28" spans="2:3">
      <c r="B28" s="239"/>
      <c r="C28" s="239"/>
    </row>
    <row r="29" spans="2:3">
      <c r="B29" s="239"/>
      <c r="C29" s="239"/>
    </row>
    <row r="30" spans="2:3">
      <c r="B30" s="239"/>
      <c r="C30" s="239"/>
    </row>
    <row r="31" spans="2:3">
      <c r="B31" s="239"/>
      <c r="C31" s="239"/>
    </row>
    <row r="32" spans="2:3">
      <c r="B32" s="239"/>
      <c r="C32" s="239"/>
    </row>
    <row r="33" spans="2:3">
      <c r="B33" s="239"/>
      <c r="C33" s="239"/>
    </row>
    <row r="34" spans="2:3">
      <c r="B34" s="239"/>
      <c r="C34" s="239"/>
    </row>
    <row r="35" spans="2:3">
      <c r="B35" s="239"/>
      <c r="C35" s="239"/>
    </row>
    <row r="36" spans="2:3">
      <c r="B36" s="239"/>
      <c r="C36" s="239"/>
    </row>
    <row r="37" spans="2:3">
      <c r="B37" s="239"/>
      <c r="C37" s="239"/>
    </row>
    <row r="38" spans="2:3">
      <c r="B38" s="239"/>
      <c r="C38" s="239"/>
    </row>
    <row r="39" spans="2:3">
      <c r="B39" s="239"/>
      <c r="C39" s="239"/>
    </row>
    <row r="40" spans="2:3">
      <c r="B40" s="239"/>
      <c r="C40" s="239"/>
    </row>
    <row r="41" spans="2:3">
      <c r="B41" s="239"/>
      <c r="C41" s="239"/>
    </row>
    <row r="42" spans="2:3">
      <c r="B42" s="239"/>
      <c r="C42" s="239"/>
    </row>
    <row r="43" spans="2:3">
      <c r="B43" s="239"/>
      <c r="C43" s="239"/>
    </row>
    <row r="44" spans="2:3">
      <c r="B44" s="239"/>
      <c r="C44" s="239"/>
    </row>
    <row r="45" spans="2:3">
      <c r="B45" s="239"/>
      <c r="C45" s="239"/>
    </row>
    <row r="46" spans="2:3">
      <c r="B46" s="239"/>
      <c r="C46" s="239"/>
    </row>
    <row r="47" spans="2:3">
      <c r="B47" s="239"/>
      <c r="C47" s="239"/>
    </row>
    <row r="48" spans="2:3">
      <c r="B48" s="239"/>
      <c r="C48" s="239"/>
    </row>
    <row r="49" spans="2:41">
      <c r="B49" s="239"/>
      <c r="C49" s="239"/>
    </row>
    <row r="50" spans="2:41">
      <c r="B50" s="239"/>
      <c r="C50" s="239"/>
    </row>
    <row r="51" spans="2:41">
      <c r="B51" s="239"/>
      <c r="C51" s="239"/>
    </row>
    <row r="52" spans="2:41" ht="14.25" thickBot="1"/>
    <row r="53" spans="2:41" ht="30.75" customHeight="1">
      <c r="B53" s="1345" t="s">
        <v>731</v>
      </c>
      <c r="C53" s="1345" t="s">
        <v>732</v>
      </c>
      <c r="D53" s="1347" t="s">
        <v>1103</v>
      </c>
      <c r="E53" s="1342"/>
      <c r="F53" s="1342"/>
      <c r="G53" s="1341" t="s">
        <v>1104</v>
      </c>
      <c r="H53" s="1342"/>
      <c r="I53" s="1343"/>
      <c r="J53" s="1341" t="s">
        <v>1105</v>
      </c>
      <c r="K53" s="1342"/>
      <c r="L53" s="1343"/>
      <c r="M53" s="1342" t="s">
        <v>1106</v>
      </c>
      <c r="N53" s="1342"/>
      <c r="O53" s="1342"/>
      <c r="P53" s="1341" t="s">
        <v>1107</v>
      </c>
      <c r="Q53" s="1342"/>
      <c r="R53" s="1343"/>
      <c r="S53" s="1342" t="s">
        <v>1108</v>
      </c>
      <c r="T53" s="1342"/>
      <c r="U53" s="1344"/>
    </row>
    <row r="54" spans="2:41" ht="30.75" customHeight="1" thickBot="1">
      <c r="B54" s="1346"/>
      <c r="C54" s="1346"/>
      <c r="D54" s="778" t="s">
        <v>1102</v>
      </c>
      <c r="E54" s="781" t="s">
        <v>1100</v>
      </c>
      <c r="F54" s="800" t="s">
        <v>1101</v>
      </c>
      <c r="G54" s="807" t="s">
        <v>1102</v>
      </c>
      <c r="H54" s="780" t="s">
        <v>1083</v>
      </c>
      <c r="I54" s="803" t="s">
        <v>1101</v>
      </c>
      <c r="J54" s="802" t="s">
        <v>1102</v>
      </c>
      <c r="K54" s="781" t="s">
        <v>1083</v>
      </c>
      <c r="L54" s="803" t="s">
        <v>1101</v>
      </c>
      <c r="M54" s="801" t="s">
        <v>1102</v>
      </c>
      <c r="N54" s="780" t="s">
        <v>1083</v>
      </c>
      <c r="O54" s="800" t="s">
        <v>1101</v>
      </c>
      <c r="P54" s="802" t="s">
        <v>1102</v>
      </c>
      <c r="Q54" s="781" t="s">
        <v>1083</v>
      </c>
      <c r="R54" s="803" t="s">
        <v>1101</v>
      </c>
      <c r="S54" s="801" t="s">
        <v>1102</v>
      </c>
      <c r="T54" s="780" t="s">
        <v>1083</v>
      </c>
      <c r="U54" s="779" t="s">
        <v>1101</v>
      </c>
    </row>
    <row r="55" spans="2:41" ht="39.75" customHeight="1">
      <c r="B55" s="841" t="s">
        <v>149</v>
      </c>
      <c r="C55" s="840">
        <f>D55+G55+J55+M55+P55+S55</f>
        <v>379498</v>
      </c>
      <c r="D55" s="813">
        <v>46352</v>
      </c>
      <c r="E55" s="814">
        <v>37425</v>
      </c>
      <c r="F55" s="817">
        <v>8927</v>
      </c>
      <c r="G55" s="815">
        <v>57426</v>
      </c>
      <c r="H55" s="816">
        <v>44743</v>
      </c>
      <c r="I55" s="818">
        <v>12683</v>
      </c>
      <c r="J55" s="812">
        <v>92095</v>
      </c>
      <c r="K55" s="814">
        <v>57085</v>
      </c>
      <c r="L55" s="818">
        <v>35010</v>
      </c>
      <c r="M55" s="818">
        <v>67540</v>
      </c>
      <c r="N55" s="816">
        <v>36683</v>
      </c>
      <c r="O55" s="817">
        <v>30857</v>
      </c>
      <c r="P55" s="812">
        <v>27640</v>
      </c>
      <c r="Q55" s="814">
        <v>13709</v>
      </c>
      <c r="R55" s="818">
        <v>13931</v>
      </c>
      <c r="S55" s="818">
        <v>88445</v>
      </c>
      <c r="T55" s="816">
        <v>46750</v>
      </c>
      <c r="U55" s="819">
        <v>41695</v>
      </c>
    </row>
    <row r="56" spans="2:41" ht="39.75" customHeight="1">
      <c r="B56" s="842" t="s">
        <v>150</v>
      </c>
      <c r="C56" s="839">
        <f t="shared" ref="C56:C64" si="0">D56+G56+J56+M56+P56+S56</f>
        <v>108903</v>
      </c>
      <c r="D56" s="820">
        <v>5979</v>
      </c>
      <c r="E56" s="821">
        <v>2536</v>
      </c>
      <c r="F56" s="822">
        <v>3443</v>
      </c>
      <c r="G56" s="823">
        <v>7538</v>
      </c>
      <c r="H56" s="824">
        <v>2547</v>
      </c>
      <c r="I56" s="825">
        <v>4991</v>
      </c>
      <c r="J56" s="826">
        <v>17560</v>
      </c>
      <c r="K56" s="821">
        <v>4884</v>
      </c>
      <c r="L56" s="825">
        <v>12676</v>
      </c>
      <c r="M56" s="825">
        <v>26522</v>
      </c>
      <c r="N56" s="824">
        <v>7276</v>
      </c>
      <c r="O56" s="822">
        <v>19246</v>
      </c>
      <c r="P56" s="826">
        <v>22863</v>
      </c>
      <c r="Q56" s="821">
        <v>8282</v>
      </c>
      <c r="R56" s="825">
        <v>14581</v>
      </c>
      <c r="S56" s="825">
        <v>28441</v>
      </c>
      <c r="T56" s="824">
        <v>14354</v>
      </c>
      <c r="U56" s="827">
        <v>14087</v>
      </c>
    </row>
    <row r="57" spans="2:41" ht="39.75" customHeight="1">
      <c r="B57" s="841" t="s">
        <v>147</v>
      </c>
      <c r="C57" s="840">
        <f t="shared" si="0"/>
        <v>477507</v>
      </c>
      <c r="D57" s="813">
        <v>59290</v>
      </c>
      <c r="E57" s="814">
        <v>25865</v>
      </c>
      <c r="F57" s="817">
        <v>33425</v>
      </c>
      <c r="G57" s="815">
        <v>57368</v>
      </c>
      <c r="H57" s="816">
        <v>24736</v>
      </c>
      <c r="I57" s="818">
        <v>32632</v>
      </c>
      <c r="J57" s="838">
        <v>102240</v>
      </c>
      <c r="K57" s="814">
        <v>36898</v>
      </c>
      <c r="L57" s="818">
        <v>65342</v>
      </c>
      <c r="M57" s="818">
        <v>91565</v>
      </c>
      <c r="N57" s="816">
        <v>34113</v>
      </c>
      <c r="O57" s="817">
        <v>57452</v>
      </c>
      <c r="P57" s="812">
        <v>62018</v>
      </c>
      <c r="Q57" s="814">
        <v>26459</v>
      </c>
      <c r="R57" s="818">
        <v>35559</v>
      </c>
      <c r="S57" s="828">
        <v>105026</v>
      </c>
      <c r="T57" s="816">
        <v>53141</v>
      </c>
      <c r="U57" s="819">
        <v>51885</v>
      </c>
    </row>
    <row r="58" spans="2:41" ht="39.75" customHeight="1">
      <c r="B58" s="842" t="s">
        <v>173</v>
      </c>
      <c r="C58" s="825">
        <f t="shared" si="0"/>
        <v>12125</v>
      </c>
      <c r="D58" s="820">
        <v>1659</v>
      </c>
      <c r="E58" s="821">
        <v>980</v>
      </c>
      <c r="F58" s="822">
        <v>679</v>
      </c>
      <c r="G58" s="823">
        <v>1392</v>
      </c>
      <c r="H58" s="824">
        <v>1004</v>
      </c>
      <c r="I58" s="825">
        <v>388</v>
      </c>
      <c r="J58" s="826">
        <v>2467</v>
      </c>
      <c r="K58" s="821">
        <v>1407</v>
      </c>
      <c r="L58" s="825">
        <v>1060</v>
      </c>
      <c r="M58" s="825">
        <v>2676</v>
      </c>
      <c r="N58" s="824">
        <v>1318</v>
      </c>
      <c r="O58" s="822">
        <v>1358</v>
      </c>
      <c r="P58" s="826">
        <v>1475</v>
      </c>
      <c r="Q58" s="821">
        <v>723</v>
      </c>
      <c r="R58" s="825">
        <v>752</v>
      </c>
      <c r="S58" s="825">
        <v>2456</v>
      </c>
      <c r="T58" s="824">
        <v>1272</v>
      </c>
      <c r="U58" s="827">
        <v>1184</v>
      </c>
      <c r="X58" s="357" t="s">
        <v>734</v>
      </c>
      <c r="Y58" s="358" t="s">
        <v>735</v>
      </c>
      <c r="Z58" s="358" t="s">
        <v>736</v>
      </c>
      <c r="AA58" s="358" t="s">
        <v>737</v>
      </c>
      <c r="AB58" s="358" t="s">
        <v>738</v>
      </c>
      <c r="AC58" s="358" t="s">
        <v>739</v>
      </c>
      <c r="AD58" s="358" t="s">
        <v>740</v>
      </c>
      <c r="AE58" s="357" t="s">
        <v>732</v>
      </c>
    </row>
    <row r="59" spans="2:41" ht="39.75" customHeight="1">
      <c r="B59" s="841" t="s">
        <v>152</v>
      </c>
      <c r="C59" s="818">
        <f t="shared" si="0"/>
        <v>80213</v>
      </c>
      <c r="D59" s="813">
        <v>55057</v>
      </c>
      <c r="E59" s="814">
        <v>28881</v>
      </c>
      <c r="F59" s="817">
        <v>26176</v>
      </c>
      <c r="G59" s="815">
        <v>5039</v>
      </c>
      <c r="H59" s="816">
        <v>2857</v>
      </c>
      <c r="I59" s="818">
        <v>2182</v>
      </c>
      <c r="J59" s="812">
        <v>5268</v>
      </c>
      <c r="K59" s="814">
        <v>2944</v>
      </c>
      <c r="L59" s="818">
        <v>2324</v>
      </c>
      <c r="M59" s="818">
        <v>5235</v>
      </c>
      <c r="N59" s="816">
        <v>2652</v>
      </c>
      <c r="O59" s="817">
        <v>2583</v>
      </c>
      <c r="P59" s="812">
        <v>3536</v>
      </c>
      <c r="Q59" s="814">
        <v>1774</v>
      </c>
      <c r="R59" s="818">
        <v>1762</v>
      </c>
      <c r="S59" s="818">
        <v>6078</v>
      </c>
      <c r="T59" s="816">
        <v>3172</v>
      </c>
      <c r="U59" s="819">
        <v>2906</v>
      </c>
      <c r="X59" s="359" t="s">
        <v>741</v>
      </c>
      <c r="Y59" s="360">
        <f>$E$65</f>
        <v>102909</v>
      </c>
      <c r="Z59" s="360">
        <f>$H$65</f>
        <v>84977</v>
      </c>
      <c r="AA59" s="360">
        <f>$K$65</f>
        <v>119634</v>
      </c>
      <c r="AB59" s="360">
        <f>$N$65</f>
        <v>102090</v>
      </c>
      <c r="AC59" s="360">
        <f>$Q$65</f>
        <v>62990</v>
      </c>
      <c r="AD59" s="360">
        <f>$T$65</f>
        <v>147900</v>
      </c>
      <c r="AE59" s="361">
        <f>SUM(Y59:AD59)</f>
        <v>620500</v>
      </c>
    </row>
    <row r="60" spans="2:41" ht="39.75" customHeight="1">
      <c r="B60" s="842" t="s">
        <v>153</v>
      </c>
      <c r="C60" s="839">
        <f t="shared" si="0"/>
        <v>204711</v>
      </c>
      <c r="D60" s="820">
        <v>15547</v>
      </c>
      <c r="E60" s="821">
        <v>5957</v>
      </c>
      <c r="F60" s="822">
        <v>9590</v>
      </c>
      <c r="G60" s="823">
        <v>18875</v>
      </c>
      <c r="H60" s="824">
        <v>6964</v>
      </c>
      <c r="I60" s="825">
        <v>11911</v>
      </c>
      <c r="J60" s="826">
        <v>43475</v>
      </c>
      <c r="K60" s="821">
        <v>13307</v>
      </c>
      <c r="L60" s="825">
        <v>30168</v>
      </c>
      <c r="M60" s="825">
        <v>49880</v>
      </c>
      <c r="N60" s="824">
        <v>16979</v>
      </c>
      <c r="O60" s="822">
        <v>32901</v>
      </c>
      <c r="P60" s="826">
        <v>25752</v>
      </c>
      <c r="Q60" s="821">
        <v>10348</v>
      </c>
      <c r="R60" s="825">
        <v>15404</v>
      </c>
      <c r="S60" s="825">
        <v>51182</v>
      </c>
      <c r="T60" s="824">
        <v>25957</v>
      </c>
      <c r="U60" s="827">
        <v>25225</v>
      </c>
      <c r="W60" s="414"/>
      <c r="X60" s="362" t="s">
        <v>742</v>
      </c>
      <c r="Y60" s="360">
        <f>$F$65</f>
        <v>82752</v>
      </c>
      <c r="Z60" s="360">
        <f>$I$65</f>
        <v>65772</v>
      </c>
      <c r="AA60" s="360">
        <f>$L$65</f>
        <v>149275</v>
      </c>
      <c r="AB60" s="360">
        <f>$O$65</f>
        <v>147683</v>
      </c>
      <c r="AC60" s="360">
        <f>$R$65</f>
        <v>83923</v>
      </c>
      <c r="AD60" s="360">
        <f>$U$65</f>
        <v>140270</v>
      </c>
      <c r="AE60" s="361">
        <f>SUM(Y60:AD60)</f>
        <v>669675</v>
      </c>
      <c r="AF60" s="414"/>
      <c r="AG60" s="414"/>
      <c r="AH60" s="414"/>
      <c r="AI60" s="414"/>
      <c r="AJ60" s="414"/>
      <c r="AK60" s="414"/>
      <c r="AL60" s="414"/>
      <c r="AM60" s="414"/>
      <c r="AN60" s="414"/>
      <c r="AO60" s="414"/>
    </row>
    <row r="61" spans="2:41" ht="39.75" customHeight="1">
      <c r="B61" s="846" t="s">
        <v>1109</v>
      </c>
      <c r="C61" s="818">
        <f t="shared" si="0"/>
        <v>9061</v>
      </c>
      <c r="D61" s="813">
        <v>492</v>
      </c>
      <c r="E61" s="814">
        <v>336</v>
      </c>
      <c r="F61" s="817">
        <v>156</v>
      </c>
      <c r="G61" s="815">
        <v>970</v>
      </c>
      <c r="H61" s="816">
        <v>699</v>
      </c>
      <c r="I61" s="818">
        <v>271</v>
      </c>
      <c r="J61" s="812">
        <v>1983</v>
      </c>
      <c r="K61" s="814">
        <v>1164</v>
      </c>
      <c r="L61" s="818">
        <v>819</v>
      </c>
      <c r="M61" s="818">
        <v>2052</v>
      </c>
      <c r="N61" s="816">
        <v>996</v>
      </c>
      <c r="O61" s="817">
        <v>1056</v>
      </c>
      <c r="P61" s="812">
        <v>1463</v>
      </c>
      <c r="Q61" s="814">
        <v>628</v>
      </c>
      <c r="R61" s="818">
        <v>835</v>
      </c>
      <c r="S61" s="818">
        <v>2101</v>
      </c>
      <c r="T61" s="816">
        <v>1066</v>
      </c>
      <c r="U61" s="819">
        <v>1035</v>
      </c>
      <c r="W61" s="414"/>
      <c r="X61" s="359" t="s">
        <v>743</v>
      </c>
      <c r="Y61" s="361">
        <f>Y59+Y60</f>
        <v>185661</v>
      </c>
      <c r="Z61" s="361">
        <f t="shared" ref="Z61:AE61" si="1">Z59+Z60</f>
        <v>150749</v>
      </c>
      <c r="AA61" s="361">
        <f t="shared" si="1"/>
        <v>268909</v>
      </c>
      <c r="AB61" s="361">
        <f t="shared" si="1"/>
        <v>249773</v>
      </c>
      <c r="AC61" s="361">
        <f t="shared" si="1"/>
        <v>146913</v>
      </c>
      <c r="AD61" s="361">
        <f t="shared" si="1"/>
        <v>288170</v>
      </c>
      <c r="AE61" s="811">
        <f t="shared" si="1"/>
        <v>1290175</v>
      </c>
      <c r="AF61" s="414"/>
      <c r="AG61" s="414"/>
      <c r="AH61" s="414"/>
      <c r="AI61" s="414"/>
      <c r="AJ61" s="414"/>
      <c r="AK61" s="414"/>
      <c r="AL61" s="414"/>
      <c r="AM61" s="414"/>
      <c r="AN61" s="414"/>
      <c r="AO61" s="414"/>
    </row>
    <row r="62" spans="2:41" ht="39.75" customHeight="1">
      <c r="B62" s="842" t="s">
        <v>155</v>
      </c>
      <c r="C62" s="786">
        <f t="shared" si="0"/>
        <v>10083</v>
      </c>
      <c r="D62" s="782">
        <v>531</v>
      </c>
      <c r="E62" s="783">
        <v>356</v>
      </c>
      <c r="F62" s="784">
        <v>175</v>
      </c>
      <c r="G62" s="808">
        <v>1125</v>
      </c>
      <c r="H62" s="785">
        <v>729</v>
      </c>
      <c r="I62" s="786">
        <v>396</v>
      </c>
      <c r="J62" s="804">
        <v>2243</v>
      </c>
      <c r="K62" s="783">
        <v>1080</v>
      </c>
      <c r="L62" s="786">
        <v>1163</v>
      </c>
      <c r="M62" s="786">
        <v>2312</v>
      </c>
      <c r="N62" s="785">
        <v>1041</v>
      </c>
      <c r="O62" s="784">
        <v>1271</v>
      </c>
      <c r="P62" s="804">
        <v>1048</v>
      </c>
      <c r="Q62" s="783">
        <v>456</v>
      </c>
      <c r="R62" s="786">
        <v>592</v>
      </c>
      <c r="S62" s="786">
        <v>2824</v>
      </c>
      <c r="T62" s="785">
        <v>1406</v>
      </c>
      <c r="U62" s="787">
        <v>1418</v>
      </c>
    </row>
    <row r="63" spans="2:41" ht="39.75" customHeight="1">
      <c r="B63" s="843" t="s">
        <v>154</v>
      </c>
      <c r="C63" s="788">
        <f t="shared" si="0"/>
        <v>8050</v>
      </c>
      <c r="D63" s="789">
        <v>754</v>
      </c>
      <c r="E63" s="790">
        <v>573</v>
      </c>
      <c r="F63" s="791">
        <v>181</v>
      </c>
      <c r="G63" s="809">
        <v>1013</v>
      </c>
      <c r="H63" s="792">
        <v>695</v>
      </c>
      <c r="I63" s="788">
        <v>318</v>
      </c>
      <c r="J63" s="805">
        <v>1574</v>
      </c>
      <c r="K63" s="790">
        <v>861</v>
      </c>
      <c r="L63" s="788">
        <v>713</v>
      </c>
      <c r="M63" s="788">
        <v>1979</v>
      </c>
      <c r="N63" s="792">
        <v>1020</v>
      </c>
      <c r="O63" s="791">
        <v>959</v>
      </c>
      <c r="P63" s="805">
        <v>1113</v>
      </c>
      <c r="Q63" s="790">
        <v>606</v>
      </c>
      <c r="R63" s="788">
        <v>507</v>
      </c>
      <c r="S63" s="788">
        <v>1617</v>
      </c>
      <c r="T63" s="792">
        <v>782</v>
      </c>
      <c r="U63" s="793">
        <v>835</v>
      </c>
    </row>
    <row r="64" spans="2:41" ht="39.75" customHeight="1" thickBot="1">
      <c r="B64" s="844" t="s">
        <v>158</v>
      </c>
      <c r="C64" s="794">
        <f t="shared" si="0"/>
        <v>24</v>
      </c>
      <c r="D64" s="795">
        <v>0</v>
      </c>
      <c r="E64" s="796">
        <v>0</v>
      </c>
      <c r="F64" s="797">
        <v>0</v>
      </c>
      <c r="G64" s="810">
        <v>3</v>
      </c>
      <c r="H64" s="798">
        <v>3</v>
      </c>
      <c r="I64" s="794">
        <v>0</v>
      </c>
      <c r="J64" s="806">
        <v>4</v>
      </c>
      <c r="K64" s="796">
        <v>4</v>
      </c>
      <c r="L64" s="794">
        <v>0</v>
      </c>
      <c r="M64" s="794">
        <v>12</v>
      </c>
      <c r="N64" s="798">
        <v>12</v>
      </c>
      <c r="O64" s="797">
        <v>0</v>
      </c>
      <c r="P64" s="806">
        <v>5</v>
      </c>
      <c r="Q64" s="796">
        <v>5</v>
      </c>
      <c r="R64" s="794">
        <v>0</v>
      </c>
      <c r="S64" s="794">
        <v>0</v>
      </c>
      <c r="T64" s="798">
        <v>0</v>
      </c>
      <c r="U64" s="799">
        <v>0</v>
      </c>
    </row>
    <row r="65" spans="2:21" ht="39.75" customHeight="1" thickBot="1">
      <c r="B65" s="845" t="s">
        <v>733</v>
      </c>
      <c r="C65" s="829">
        <f>SUM(C55:C64)</f>
        <v>1290175</v>
      </c>
      <c r="D65" s="830">
        <f>SUM(D55:D64)</f>
        <v>185661</v>
      </c>
      <c r="E65" s="831">
        <f t="shared" ref="E65:U65" si="2">SUM(E55:E64)</f>
        <v>102909</v>
      </c>
      <c r="F65" s="832">
        <f t="shared" si="2"/>
        <v>82752</v>
      </c>
      <c r="G65" s="833">
        <f t="shared" si="2"/>
        <v>150749</v>
      </c>
      <c r="H65" s="834">
        <f t="shared" si="2"/>
        <v>84977</v>
      </c>
      <c r="I65" s="835">
        <f t="shared" si="2"/>
        <v>65772</v>
      </c>
      <c r="J65" s="836">
        <f t="shared" si="2"/>
        <v>268909</v>
      </c>
      <c r="K65" s="831">
        <f t="shared" si="2"/>
        <v>119634</v>
      </c>
      <c r="L65" s="835">
        <f t="shared" si="2"/>
        <v>149275</v>
      </c>
      <c r="M65" s="835">
        <f t="shared" si="2"/>
        <v>249773</v>
      </c>
      <c r="N65" s="834">
        <f t="shared" si="2"/>
        <v>102090</v>
      </c>
      <c r="O65" s="832">
        <f t="shared" si="2"/>
        <v>147683</v>
      </c>
      <c r="P65" s="836">
        <f t="shared" si="2"/>
        <v>146913</v>
      </c>
      <c r="Q65" s="831">
        <f t="shared" si="2"/>
        <v>62990</v>
      </c>
      <c r="R65" s="835">
        <f t="shared" si="2"/>
        <v>83923</v>
      </c>
      <c r="S65" s="835">
        <f t="shared" si="2"/>
        <v>288170</v>
      </c>
      <c r="T65" s="834">
        <f t="shared" si="2"/>
        <v>147900</v>
      </c>
      <c r="U65" s="837">
        <f t="shared" si="2"/>
        <v>140270</v>
      </c>
    </row>
  </sheetData>
  <mergeCells count="8">
    <mergeCell ref="P53:R53"/>
    <mergeCell ref="S53:U53"/>
    <mergeCell ref="B53:B54"/>
    <mergeCell ref="C53:C54"/>
    <mergeCell ref="D53:F53"/>
    <mergeCell ref="G53:I53"/>
    <mergeCell ref="J53:L53"/>
    <mergeCell ref="M53:O53"/>
  </mergeCells>
  <phoneticPr fontId="34"/>
  <pageMargins left="0.70866141732283472" right="0.70866141732283472" top="0.74803149606299213" bottom="0.74803149606299213" header="0.31496062992125984" footer="0.31496062992125984"/>
  <pageSetup paperSize="9" scale="6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91"/>
  <sheetViews>
    <sheetView zoomScaleNormal="100" workbookViewId="0">
      <selection activeCell="L64" sqref="L64"/>
    </sheetView>
  </sheetViews>
  <sheetFormatPr defaultRowHeight="13.5"/>
  <cols>
    <col min="1" max="1" width="3.625" style="363" customWidth="1"/>
    <col min="2" max="2" width="9" style="363" customWidth="1"/>
    <col min="3" max="3" width="11" style="363" customWidth="1"/>
    <col min="4" max="10" width="9" style="363"/>
    <col min="11" max="11" width="2.375" style="363" customWidth="1"/>
    <col min="12" max="16384" width="9" style="363"/>
  </cols>
  <sheetData>
    <row r="1" spans="1:10">
      <c r="C1" s="364"/>
      <c r="E1" s="365"/>
      <c r="F1" s="364"/>
      <c r="H1" s="365"/>
      <c r="I1" s="364"/>
      <c r="J1" s="366"/>
    </row>
    <row r="2" spans="1:10" ht="17.25">
      <c r="A2" s="367" t="s">
        <v>1089</v>
      </c>
      <c r="C2" s="364"/>
      <c r="E2" s="365"/>
      <c r="F2" s="364"/>
      <c r="H2" s="365"/>
      <c r="I2" s="364"/>
      <c r="J2" s="419" t="s">
        <v>766</v>
      </c>
    </row>
    <row r="3" spans="1:10">
      <c r="B3" s="368"/>
      <c r="C3" s="364"/>
      <c r="E3" s="365"/>
      <c r="F3" s="364"/>
      <c r="H3" s="365"/>
      <c r="I3" s="364"/>
      <c r="J3" s="366"/>
    </row>
    <row r="4" spans="1:10">
      <c r="B4" s="368"/>
    </row>
    <row r="5" spans="1:10">
      <c r="B5" s="368"/>
    </row>
    <row r="15" spans="1:10">
      <c r="B15" s="368"/>
    </row>
    <row r="19" spans="2:9">
      <c r="F19" s="369"/>
    </row>
    <row r="20" spans="2:9">
      <c r="F20" s="369"/>
    </row>
    <row r="21" spans="2:9">
      <c r="B21" s="369"/>
      <c r="E21" s="369"/>
      <c r="F21" s="369"/>
    </row>
    <row r="22" spans="2:9">
      <c r="B22" s="369"/>
      <c r="C22" s="369"/>
      <c r="D22" s="369"/>
      <c r="E22" s="369"/>
      <c r="F22" s="369"/>
    </row>
    <row r="23" spans="2:9">
      <c r="B23" s="369"/>
      <c r="C23" s="369"/>
      <c r="D23" s="369"/>
      <c r="E23" s="369"/>
      <c r="G23" s="369"/>
      <c r="H23" s="369"/>
      <c r="I23" s="369"/>
    </row>
    <row r="24" spans="2:9">
      <c r="B24" s="369"/>
      <c r="C24" s="369"/>
      <c r="D24" s="369"/>
      <c r="E24" s="369"/>
      <c r="F24" s="369"/>
    </row>
    <row r="25" spans="2:9">
      <c r="E25" s="369"/>
      <c r="G25" s="369"/>
    </row>
    <row r="26" spans="2:9">
      <c r="E26" s="369"/>
    </row>
    <row r="27" spans="2:9">
      <c r="B27" s="369"/>
      <c r="C27" s="369"/>
      <c r="E27" s="369"/>
      <c r="G27" s="369"/>
    </row>
    <row r="28" spans="2:9">
      <c r="B28" s="369"/>
      <c r="G28" s="369"/>
    </row>
    <row r="29" spans="2:9">
      <c r="B29" s="369"/>
    </row>
    <row r="30" spans="2:9">
      <c r="B30" s="369"/>
    </row>
    <row r="31" spans="2:9">
      <c r="B31" s="369"/>
    </row>
    <row r="32" spans="2:9">
      <c r="B32" s="369"/>
    </row>
    <row r="33" spans="2:17">
      <c r="B33" s="369"/>
    </row>
    <row r="34" spans="2:17">
      <c r="B34" s="369"/>
    </row>
    <row r="35" spans="2:17">
      <c r="B35" s="369"/>
    </row>
    <row r="36" spans="2:17">
      <c r="B36" s="369"/>
    </row>
    <row r="37" spans="2:17">
      <c r="B37" s="369"/>
    </row>
    <row r="38" spans="2:17">
      <c r="B38" s="369"/>
    </row>
    <row r="39" spans="2:17">
      <c r="B39" s="369"/>
    </row>
    <row r="40" spans="2:17">
      <c r="B40" s="369"/>
    </row>
    <row r="41" spans="2:17">
      <c r="B41" s="369"/>
    </row>
    <row r="42" spans="2:17">
      <c r="B42" s="369"/>
    </row>
    <row r="43" spans="2:17">
      <c r="B43" s="369"/>
    </row>
    <row r="44" spans="2:17">
      <c r="B44" s="369"/>
    </row>
    <row r="45" spans="2:17">
      <c r="B45" s="369"/>
    </row>
    <row r="46" spans="2:17">
      <c r="B46" s="369"/>
    </row>
    <row r="47" spans="2:17" ht="15" customHeight="1">
      <c r="B47" s="370" t="s">
        <v>116</v>
      </c>
      <c r="C47" s="371" t="s">
        <v>505</v>
      </c>
      <c r="D47" s="371" t="s">
        <v>506</v>
      </c>
      <c r="E47" s="371" t="s">
        <v>507</v>
      </c>
      <c r="F47" s="372" t="s">
        <v>508</v>
      </c>
      <c r="G47" s="371" t="s">
        <v>509</v>
      </c>
      <c r="H47" s="371" t="s">
        <v>510</v>
      </c>
      <c r="I47" s="371" t="s">
        <v>743</v>
      </c>
      <c r="N47" s="373"/>
      <c r="P47" s="373"/>
      <c r="Q47" s="374"/>
    </row>
    <row r="48" spans="2:17" ht="15" customHeight="1">
      <c r="B48" s="375" t="s">
        <v>744</v>
      </c>
      <c r="C48" s="376">
        <v>252474</v>
      </c>
      <c r="D48" s="377">
        <v>950</v>
      </c>
      <c r="E48" s="376">
        <v>13593</v>
      </c>
      <c r="F48" s="376">
        <v>23112</v>
      </c>
      <c r="G48" s="376">
        <v>6837</v>
      </c>
      <c r="H48" s="376">
        <v>56994</v>
      </c>
      <c r="I48" s="378">
        <f t="shared" ref="I48:I57" si="0">SUM(C48:H48)</f>
        <v>353960</v>
      </c>
      <c r="N48" s="373"/>
      <c r="P48" s="373"/>
      <c r="Q48" s="374"/>
    </row>
    <row r="49" spans="2:17" ht="15" customHeight="1">
      <c r="B49" s="379" t="s">
        <v>745</v>
      </c>
      <c r="C49" s="376">
        <v>8806</v>
      </c>
      <c r="D49" s="376">
        <v>36</v>
      </c>
      <c r="E49" s="376">
        <v>2795</v>
      </c>
      <c r="F49" s="376">
        <v>20394</v>
      </c>
      <c r="G49" s="376">
        <v>924</v>
      </c>
      <c r="H49" s="376">
        <v>15223</v>
      </c>
      <c r="I49" s="378">
        <f t="shared" si="0"/>
        <v>48178</v>
      </c>
      <c r="N49" s="373"/>
      <c r="P49" s="373"/>
      <c r="Q49" s="374"/>
    </row>
    <row r="50" spans="2:17" ht="15" customHeight="1">
      <c r="B50" s="379" t="s">
        <v>746</v>
      </c>
      <c r="C50" s="376">
        <v>124951</v>
      </c>
      <c r="D50" s="376">
        <v>1795</v>
      </c>
      <c r="E50" s="376">
        <v>13102</v>
      </c>
      <c r="F50" s="376">
        <v>88385</v>
      </c>
      <c r="G50" s="376">
        <v>4264</v>
      </c>
      <c r="H50" s="376">
        <v>31335</v>
      </c>
      <c r="I50" s="378">
        <f t="shared" si="0"/>
        <v>263832</v>
      </c>
      <c r="N50" s="373"/>
      <c r="P50" s="373"/>
      <c r="Q50" s="374"/>
    </row>
    <row r="51" spans="2:17" ht="15" customHeight="1">
      <c r="B51" s="379" t="s">
        <v>747</v>
      </c>
      <c r="C51" s="376">
        <v>5181</v>
      </c>
      <c r="D51" s="376">
        <v>7</v>
      </c>
      <c r="E51" s="376">
        <v>718</v>
      </c>
      <c r="F51" s="376">
        <v>791</v>
      </c>
      <c r="G51" s="376">
        <v>867</v>
      </c>
      <c r="H51" s="376">
        <v>1147</v>
      </c>
      <c r="I51" s="378">
        <f t="shared" si="0"/>
        <v>8711</v>
      </c>
      <c r="N51" s="373"/>
      <c r="P51" s="373"/>
      <c r="Q51" s="374"/>
    </row>
    <row r="52" spans="2:17" ht="15" customHeight="1">
      <c r="B52" s="379" t="s">
        <v>748</v>
      </c>
      <c r="C52" s="376">
        <v>4342</v>
      </c>
      <c r="D52" s="376">
        <v>27</v>
      </c>
      <c r="E52" s="376">
        <v>649</v>
      </c>
      <c r="F52" s="376">
        <v>532</v>
      </c>
      <c r="G52" s="376">
        <v>1090</v>
      </c>
      <c r="H52" s="376">
        <v>1141</v>
      </c>
      <c r="I52" s="378">
        <f t="shared" si="0"/>
        <v>7781</v>
      </c>
      <c r="N52" s="373"/>
      <c r="P52" s="373"/>
      <c r="Q52" s="374"/>
    </row>
    <row r="53" spans="2:17" ht="15" customHeight="1">
      <c r="B53" s="379" t="s">
        <v>749</v>
      </c>
      <c r="C53" s="376">
        <v>52390</v>
      </c>
      <c r="D53" s="376">
        <v>687</v>
      </c>
      <c r="E53" s="376">
        <v>14280</v>
      </c>
      <c r="F53" s="376">
        <v>47007</v>
      </c>
      <c r="G53" s="376">
        <v>4824</v>
      </c>
      <c r="H53" s="376">
        <v>28558</v>
      </c>
      <c r="I53" s="378">
        <f t="shared" si="0"/>
        <v>147746</v>
      </c>
      <c r="N53" s="373"/>
      <c r="P53" s="373"/>
      <c r="Q53" s="374"/>
    </row>
    <row r="54" spans="2:17" ht="15" customHeight="1">
      <c r="B54" s="379" t="s">
        <v>1110</v>
      </c>
      <c r="C54" s="376">
        <v>3896</v>
      </c>
      <c r="D54" s="376">
        <v>44</v>
      </c>
      <c r="E54" s="376">
        <v>464</v>
      </c>
      <c r="F54" s="376">
        <v>1584</v>
      </c>
      <c r="G54" s="376">
        <v>973</v>
      </c>
      <c r="H54" s="376">
        <v>908</v>
      </c>
      <c r="I54" s="378">
        <f t="shared" si="0"/>
        <v>7869</v>
      </c>
      <c r="N54" s="373"/>
      <c r="P54" s="373"/>
      <c r="Q54" s="374"/>
    </row>
    <row r="55" spans="2:17" ht="15" customHeight="1">
      <c r="B55" s="379" t="s">
        <v>750</v>
      </c>
      <c r="C55" s="376">
        <v>5142</v>
      </c>
      <c r="D55" s="376">
        <v>56</v>
      </c>
      <c r="E55" s="376">
        <v>247</v>
      </c>
      <c r="F55" s="376">
        <v>390</v>
      </c>
      <c r="G55" s="376">
        <v>822</v>
      </c>
      <c r="H55" s="376">
        <v>1592</v>
      </c>
      <c r="I55" s="378">
        <f t="shared" si="0"/>
        <v>8249</v>
      </c>
      <c r="N55" s="373"/>
      <c r="P55" s="373"/>
      <c r="Q55" s="374"/>
    </row>
    <row r="56" spans="2:17" ht="15" customHeight="1">
      <c r="B56" s="379" t="s">
        <v>751</v>
      </c>
      <c r="C56" s="376">
        <v>1930</v>
      </c>
      <c r="D56" s="376">
        <v>63</v>
      </c>
      <c r="E56" s="376">
        <v>399</v>
      </c>
      <c r="F56" s="376">
        <v>262.10000000000002</v>
      </c>
      <c r="G56" s="376">
        <v>3209</v>
      </c>
      <c r="H56" s="376">
        <v>1474</v>
      </c>
      <c r="I56" s="378">
        <f t="shared" si="0"/>
        <v>7337.1</v>
      </c>
      <c r="N56" s="373"/>
      <c r="P56" s="373"/>
      <c r="Q56" s="374"/>
    </row>
    <row r="57" spans="2:17" ht="15" customHeight="1">
      <c r="B57" s="379" t="s">
        <v>752</v>
      </c>
      <c r="C57" s="376">
        <v>0</v>
      </c>
      <c r="D57" s="376">
        <v>0</v>
      </c>
      <c r="E57" s="376">
        <v>0</v>
      </c>
      <c r="F57" s="376">
        <v>0</v>
      </c>
      <c r="G57" s="376">
        <v>24</v>
      </c>
      <c r="H57" s="376">
        <v>0</v>
      </c>
      <c r="I57" s="378">
        <f t="shared" si="0"/>
        <v>24</v>
      </c>
    </row>
    <row r="58" spans="2:17" ht="15" customHeight="1">
      <c r="B58" s="379" t="s">
        <v>753</v>
      </c>
      <c r="C58" s="380">
        <f>SUM(C48:C57)</f>
        <v>459112</v>
      </c>
      <c r="D58" s="380">
        <f t="shared" ref="D58:H58" si="1">SUM(D48:D57)</f>
        <v>3665</v>
      </c>
      <c r="E58" s="380">
        <f t="shared" si="1"/>
        <v>46247</v>
      </c>
      <c r="F58" s="380">
        <f t="shared" si="1"/>
        <v>182457.1</v>
      </c>
      <c r="G58" s="380">
        <f t="shared" si="1"/>
        <v>23834</v>
      </c>
      <c r="H58" s="380">
        <f t="shared" si="1"/>
        <v>138372</v>
      </c>
      <c r="I58" s="378">
        <f>SUM(I48:I57)</f>
        <v>853687.1</v>
      </c>
    </row>
    <row r="59" spans="2:17">
      <c r="B59" s="369"/>
      <c r="N59" s="374"/>
      <c r="O59" s="374"/>
    </row>
    <row r="60" spans="2:17">
      <c r="B60" s="369"/>
      <c r="N60" s="374"/>
      <c r="O60" s="374"/>
    </row>
    <row r="61" spans="2:17">
      <c r="B61" s="369"/>
      <c r="N61" s="374"/>
      <c r="O61" s="374"/>
    </row>
    <row r="62" spans="2:17">
      <c r="B62" s="369"/>
      <c r="N62" s="374"/>
      <c r="O62" s="374"/>
    </row>
    <row r="63" spans="2:17">
      <c r="B63" s="369"/>
      <c r="N63" s="374"/>
      <c r="O63" s="374"/>
    </row>
    <row r="64" spans="2:17">
      <c r="B64" s="369"/>
      <c r="N64" s="374"/>
      <c r="O64" s="374"/>
    </row>
    <row r="65" spans="2:15">
      <c r="B65" s="369"/>
      <c r="N65" s="374"/>
      <c r="O65" s="374"/>
    </row>
    <row r="66" spans="2:15">
      <c r="B66" s="369"/>
      <c r="N66" s="374"/>
      <c r="O66" s="374"/>
    </row>
    <row r="67" spans="2:15">
      <c r="B67" s="369"/>
      <c r="N67" s="374"/>
      <c r="O67" s="374"/>
    </row>
    <row r="68" spans="2:15">
      <c r="B68" s="369"/>
      <c r="N68" s="374"/>
      <c r="O68" s="374"/>
    </row>
    <row r="69" spans="2:15">
      <c r="B69" s="381" t="s">
        <v>116</v>
      </c>
      <c r="C69" s="382" t="s">
        <v>505</v>
      </c>
      <c r="D69" s="382" t="s">
        <v>506</v>
      </c>
      <c r="E69" s="382" t="s">
        <v>507</v>
      </c>
      <c r="F69" s="383" t="s">
        <v>754</v>
      </c>
      <c r="G69" s="382" t="s">
        <v>509</v>
      </c>
      <c r="H69" s="382" t="s">
        <v>510</v>
      </c>
      <c r="I69" s="382" t="s">
        <v>511</v>
      </c>
      <c r="N69" s="374"/>
      <c r="O69" s="374"/>
    </row>
    <row r="70" spans="2:15">
      <c r="B70" s="381" t="s">
        <v>744</v>
      </c>
      <c r="C70" s="384">
        <f>$C$48</f>
        <v>252474</v>
      </c>
      <c r="D70" s="369">
        <f>$D$48</f>
        <v>950</v>
      </c>
      <c r="E70" s="384">
        <f>$E$48</f>
        <v>13593</v>
      </c>
      <c r="F70" s="384">
        <f>$F$48</f>
        <v>23112</v>
      </c>
      <c r="G70" s="384">
        <f>$G$48</f>
        <v>6837</v>
      </c>
      <c r="H70" s="384">
        <f>$H$48</f>
        <v>56994</v>
      </c>
      <c r="I70" s="385">
        <f>SUM(C70:H70)</f>
        <v>353960</v>
      </c>
    </row>
    <row r="71" spans="2:15">
      <c r="B71" s="381" t="s">
        <v>116</v>
      </c>
      <c r="C71" s="382" t="s">
        <v>505</v>
      </c>
      <c r="D71" s="382" t="s">
        <v>506</v>
      </c>
      <c r="E71" s="382" t="s">
        <v>507</v>
      </c>
      <c r="F71" s="382" t="s">
        <v>755</v>
      </c>
      <c r="G71" s="382" t="s">
        <v>509</v>
      </c>
      <c r="H71" s="382" t="s">
        <v>510</v>
      </c>
      <c r="I71" s="382" t="s">
        <v>511</v>
      </c>
    </row>
    <row r="72" spans="2:15">
      <c r="B72" s="381" t="s">
        <v>756</v>
      </c>
      <c r="C72" s="384">
        <f>$C$49</f>
        <v>8806</v>
      </c>
      <c r="D72" s="384">
        <f>$D$49</f>
        <v>36</v>
      </c>
      <c r="E72" s="384">
        <f>$E$49</f>
        <v>2795</v>
      </c>
      <c r="F72" s="384">
        <f>$F$49</f>
        <v>20394</v>
      </c>
      <c r="G72" s="384">
        <f>$G$49</f>
        <v>924</v>
      </c>
      <c r="H72" s="384">
        <f>$H$49</f>
        <v>15223</v>
      </c>
      <c r="I72" s="385">
        <f>SUM(C72:H72)</f>
        <v>48178</v>
      </c>
    </row>
    <row r="73" spans="2:15">
      <c r="B73" s="381" t="s">
        <v>116</v>
      </c>
      <c r="C73" s="382" t="s">
        <v>505</v>
      </c>
      <c r="D73" s="382" t="s">
        <v>506</v>
      </c>
      <c r="E73" s="382" t="s">
        <v>507</v>
      </c>
      <c r="F73" s="382" t="s">
        <v>755</v>
      </c>
      <c r="G73" s="382" t="s">
        <v>509</v>
      </c>
      <c r="H73" s="382" t="s">
        <v>510</v>
      </c>
      <c r="I73" s="382" t="s">
        <v>511</v>
      </c>
    </row>
    <row r="74" spans="2:15">
      <c r="B74" s="381" t="s">
        <v>757</v>
      </c>
      <c r="C74" s="384">
        <f>$C$50</f>
        <v>124951</v>
      </c>
      <c r="D74" s="384">
        <f>$D$50</f>
        <v>1795</v>
      </c>
      <c r="E74" s="384">
        <f>$E$50</f>
        <v>13102</v>
      </c>
      <c r="F74" s="384">
        <f>$F$50</f>
        <v>88385</v>
      </c>
      <c r="G74" s="384">
        <f>$G$50</f>
        <v>4264</v>
      </c>
      <c r="H74" s="384">
        <f>$H$50</f>
        <v>31335</v>
      </c>
      <c r="I74" s="385">
        <f>SUM(C74:H74)</f>
        <v>263832</v>
      </c>
    </row>
    <row r="75" spans="2:15">
      <c r="B75" s="381" t="s">
        <v>116</v>
      </c>
      <c r="C75" s="382" t="s">
        <v>505</v>
      </c>
      <c r="D75" s="382" t="s">
        <v>506</v>
      </c>
      <c r="E75" s="382" t="s">
        <v>507</v>
      </c>
      <c r="F75" s="382" t="s">
        <v>755</v>
      </c>
      <c r="G75" s="382" t="s">
        <v>509</v>
      </c>
      <c r="H75" s="382" t="s">
        <v>510</v>
      </c>
      <c r="I75" s="382" t="s">
        <v>511</v>
      </c>
    </row>
    <row r="76" spans="2:15">
      <c r="B76" s="381" t="s">
        <v>758</v>
      </c>
      <c r="C76" s="384">
        <f>$C$51</f>
        <v>5181</v>
      </c>
      <c r="D76" s="384">
        <f>$D$51</f>
        <v>7</v>
      </c>
      <c r="E76" s="384">
        <f>$E$51</f>
        <v>718</v>
      </c>
      <c r="F76" s="384">
        <f>$F$51</f>
        <v>791</v>
      </c>
      <c r="G76" s="384">
        <f>$G$51</f>
        <v>867</v>
      </c>
      <c r="H76" s="384">
        <f>$H$51</f>
        <v>1147</v>
      </c>
      <c r="I76" s="385">
        <f>SUM(C76:H76)</f>
        <v>8711</v>
      </c>
    </row>
    <row r="77" spans="2:15">
      <c r="B77" s="381" t="s">
        <v>116</v>
      </c>
      <c r="C77" s="382" t="s">
        <v>505</v>
      </c>
      <c r="D77" s="382" t="s">
        <v>506</v>
      </c>
      <c r="E77" s="382" t="s">
        <v>507</v>
      </c>
      <c r="F77" s="382" t="s">
        <v>755</v>
      </c>
      <c r="G77" s="382" t="s">
        <v>509</v>
      </c>
      <c r="H77" s="382" t="s">
        <v>510</v>
      </c>
      <c r="I77" s="382" t="s">
        <v>511</v>
      </c>
    </row>
    <row r="78" spans="2:15">
      <c r="B78" s="381" t="s">
        <v>759</v>
      </c>
      <c r="C78" s="384">
        <f>$C$52</f>
        <v>4342</v>
      </c>
      <c r="D78" s="384">
        <f>$D$52</f>
        <v>27</v>
      </c>
      <c r="E78" s="384">
        <f>$E$52</f>
        <v>649</v>
      </c>
      <c r="F78" s="384">
        <f>$F$52</f>
        <v>532</v>
      </c>
      <c r="G78" s="384">
        <f>$G$52</f>
        <v>1090</v>
      </c>
      <c r="H78" s="384">
        <f>$H$52</f>
        <v>1141</v>
      </c>
      <c r="I78" s="385">
        <f>SUM(C78:H78)</f>
        <v>7781</v>
      </c>
    </row>
    <row r="79" spans="2:15">
      <c r="B79" s="381" t="s">
        <v>116</v>
      </c>
      <c r="C79" s="382" t="s">
        <v>505</v>
      </c>
      <c r="D79" s="382" t="s">
        <v>506</v>
      </c>
      <c r="E79" s="382" t="s">
        <v>507</v>
      </c>
      <c r="F79" s="382" t="s">
        <v>755</v>
      </c>
      <c r="G79" s="382" t="s">
        <v>509</v>
      </c>
      <c r="H79" s="382" t="s">
        <v>510</v>
      </c>
      <c r="I79" s="382" t="s">
        <v>511</v>
      </c>
    </row>
    <row r="80" spans="2:15">
      <c r="B80" s="381" t="s">
        <v>760</v>
      </c>
      <c r="C80" s="384">
        <f>$C$53</f>
        <v>52390</v>
      </c>
      <c r="D80" s="384">
        <f>$D$53</f>
        <v>687</v>
      </c>
      <c r="E80" s="384">
        <f>$E$53</f>
        <v>14280</v>
      </c>
      <c r="F80" s="384">
        <f>$F$53</f>
        <v>47007</v>
      </c>
      <c r="G80" s="384">
        <f>$G$53</f>
        <v>4824</v>
      </c>
      <c r="H80" s="384">
        <f>$H$53</f>
        <v>28558</v>
      </c>
      <c r="I80" s="385">
        <f>SUM(C80:H80)</f>
        <v>147746</v>
      </c>
    </row>
    <row r="81" spans="2:9">
      <c r="B81" s="381" t="s">
        <v>116</v>
      </c>
      <c r="C81" s="382" t="s">
        <v>505</v>
      </c>
      <c r="D81" s="382" t="s">
        <v>506</v>
      </c>
      <c r="E81" s="382" t="s">
        <v>507</v>
      </c>
      <c r="F81" s="382" t="s">
        <v>755</v>
      </c>
      <c r="G81" s="382" t="s">
        <v>509</v>
      </c>
      <c r="H81" s="382" t="s">
        <v>510</v>
      </c>
      <c r="I81" s="382" t="s">
        <v>511</v>
      </c>
    </row>
    <row r="82" spans="2:9">
      <c r="B82" s="381" t="s">
        <v>761</v>
      </c>
      <c r="C82" s="384">
        <f>$C$54</f>
        <v>3896</v>
      </c>
      <c r="D82" s="384">
        <f>$D$54</f>
        <v>44</v>
      </c>
      <c r="E82" s="384">
        <f>$E$54</f>
        <v>464</v>
      </c>
      <c r="F82" s="384">
        <f>$F$54</f>
        <v>1584</v>
      </c>
      <c r="G82" s="384">
        <f>$G$54</f>
        <v>973</v>
      </c>
      <c r="H82" s="384">
        <f>$H$54</f>
        <v>908</v>
      </c>
      <c r="I82" s="385">
        <f>SUM(C82:H82)</f>
        <v>7869</v>
      </c>
    </row>
    <row r="83" spans="2:9">
      <c r="B83" s="381" t="s">
        <v>116</v>
      </c>
      <c r="C83" s="382" t="s">
        <v>505</v>
      </c>
      <c r="D83" s="382" t="s">
        <v>506</v>
      </c>
      <c r="E83" s="382" t="s">
        <v>507</v>
      </c>
      <c r="F83" s="382" t="s">
        <v>755</v>
      </c>
      <c r="G83" s="382" t="s">
        <v>509</v>
      </c>
      <c r="H83" s="382" t="s">
        <v>510</v>
      </c>
      <c r="I83" s="382" t="s">
        <v>511</v>
      </c>
    </row>
    <row r="84" spans="2:9">
      <c r="B84" s="381" t="s">
        <v>762</v>
      </c>
      <c r="C84" s="384">
        <f>$C$55</f>
        <v>5142</v>
      </c>
      <c r="D84" s="384">
        <f>$D$55</f>
        <v>56</v>
      </c>
      <c r="E84" s="384">
        <f>$E$55</f>
        <v>247</v>
      </c>
      <c r="F84" s="384">
        <f>$F$55</f>
        <v>390</v>
      </c>
      <c r="G84" s="384">
        <f>$G$55</f>
        <v>822</v>
      </c>
      <c r="H84" s="384">
        <f>$H$55</f>
        <v>1592</v>
      </c>
      <c r="I84" s="385">
        <f>SUM(C84:H84)</f>
        <v>8249</v>
      </c>
    </row>
    <row r="85" spans="2:9">
      <c r="B85" s="381" t="s">
        <v>116</v>
      </c>
      <c r="C85" s="382" t="s">
        <v>505</v>
      </c>
      <c r="D85" s="382" t="s">
        <v>506</v>
      </c>
      <c r="E85" s="382" t="s">
        <v>507</v>
      </c>
      <c r="F85" s="382" t="s">
        <v>755</v>
      </c>
      <c r="G85" s="382" t="s">
        <v>509</v>
      </c>
      <c r="H85" s="382" t="s">
        <v>510</v>
      </c>
      <c r="I85" s="382" t="s">
        <v>511</v>
      </c>
    </row>
    <row r="86" spans="2:9">
      <c r="B86" s="381" t="s">
        <v>763</v>
      </c>
      <c r="C86" s="384">
        <f>$C$56</f>
        <v>1930</v>
      </c>
      <c r="D86" s="384">
        <f>$D$56</f>
        <v>63</v>
      </c>
      <c r="E86" s="384">
        <f>$E$56</f>
        <v>399</v>
      </c>
      <c r="F86" s="384">
        <f>$F$56</f>
        <v>262.10000000000002</v>
      </c>
      <c r="G86" s="384">
        <f>$G$56</f>
        <v>3209</v>
      </c>
      <c r="H86" s="384">
        <f>$H$56</f>
        <v>1474</v>
      </c>
      <c r="I86" s="385">
        <f>SUM(C86:H86)</f>
        <v>7337.1</v>
      </c>
    </row>
    <row r="87" spans="2:9">
      <c r="B87" s="381" t="s">
        <v>116</v>
      </c>
      <c r="C87" s="382" t="s">
        <v>505</v>
      </c>
      <c r="D87" s="382" t="s">
        <v>506</v>
      </c>
      <c r="E87" s="382" t="s">
        <v>507</v>
      </c>
      <c r="F87" s="382" t="s">
        <v>755</v>
      </c>
      <c r="G87" s="382" t="s">
        <v>509</v>
      </c>
      <c r="H87" s="382" t="s">
        <v>510</v>
      </c>
      <c r="I87" s="382" t="s">
        <v>511</v>
      </c>
    </row>
    <row r="88" spans="2:9">
      <c r="B88" s="381" t="s">
        <v>764</v>
      </c>
      <c r="C88" s="384">
        <f>$C$57</f>
        <v>0</v>
      </c>
      <c r="D88" s="384">
        <f>$D$57</f>
        <v>0</v>
      </c>
      <c r="E88" s="384">
        <f>$E$57</f>
        <v>0</v>
      </c>
      <c r="F88" s="384">
        <f>$F$57</f>
        <v>0</v>
      </c>
      <c r="G88" s="384">
        <f>$G$57</f>
        <v>24</v>
      </c>
      <c r="H88" s="384">
        <f>$H$57</f>
        <v>0</v>
      </c>
      <c r="I88" s="385">
        <f>SUM(C88:H88)</f>
        <v>24</v>
      </c>
    </row>
    <row r="89" spans="2:9">
      <c r="B89" s="381" t="s">
        <v>116</v>
      </c>
      <c r="C89" s="382" t="s">
        <v>505</v>
      </c>
      <c r="D89" s="382" t="s">
        <v>506</v>
      </c>
      <c r="E89" s="382" t="s">
        <v>507</v>
      </c>
      <c r="F89" s="382" t="s">
        <v>755</v>
      </c>
      <c r="G89" s="382" t="s">
        <v>509</v>
      </c>
      <c r="H89" s="382" t="s">
        <v>510</v>
      </c>
      <c r="I89" s="382" t="s">
        <v>511</v>
      </c>
    </row>
    <row r="90" spans="2:9">
      <c r="B90" s="381" t="s">
        <v>765</v>
      </c>
      <c r="C90" s="384">
        <f t="shared" ref="C90:H90" si="2">SUM(C70:C88)</f>
        <v>459112</v>
      </c>
      <c r="D90" s="384">
        <f t="shared" si="2"/>
        <v>3665</v>
      </c>
      <c r="E90" s="384">
        <f t="shared" si="2"/>
        <v>46247</v>
      </c>
      <c r="F90" s="384">
        <f t="shared" si="2"/>
        <v>182457.1</v>
      </c>
      <c r="G90" s="384">
        <f t="shared" si="2"/>
        <v>23834</v>
      </c>
      <c r="H90" s="384">
        <f t="shared" si="2"/>
        <v>138372</v>
      </c>
      <c r="I90" s="385">
        <f>SUM(I70:I88)</f>
        <v>853687.1</v>
      </c>
    </row>
    <row r="91" spans="2:9">
      <c r="B91" s="369"/>
    </row>
  </sheetData>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65"/>
  <sheetViews>
    <sheetView zoomScaleNormal="100" workbookViewId="0">
      <selection activeCell="L64" sqref="L64"/>
    </sheetView>
  </sheetViews>
  <sheetFormatPr defaultRowHeight="15" customHeight="1"/>
  <cols>
    <col min="1" max="1" width="1.125" customWidth="1"/>
    <col min="2" max="2" width="2.75" style="93" customWidth="1"/>
    <col min="3" max="3" width="7.5" style="108" customWidth="1"/>
    <col min="4" max="4" width="5.625" style="96" customWidth="1"/>
    <col min="5" max="5" width="6.25" style="436" customWidth="1"/>
    <col min="6" max="6" width="7.5" style="108" customWidth="1"/>
    <col min="7" max="7" width="5.625" style="96" customWidth="1"/>
    <col min="8" max="8" width="6.25" style="436" customWidth="1"/>
    <col min="9" max="9" width="7.5" style="112" customWidth="1"/>
    <col min="10" max="10" width="5.625" style="96" customWidth="1"/>
    <col min="11" max="11" width="6.25" style="441" customWidth="1"/>
    <col min="12" max="12" width="7.5" style="112" customWidth="1"/>
    <col min="13" max="13" width="5.625" style="96" customWidth="1"/>
    <col min="14" max="14" width="6.25" style="441" customWidth="1"/>
    <col min="15" max="15" width="7.5" style="112" customWidth="1"/>
    <col min="16" max="16" width="5.625" style="96" customWidth="1"/>
    <col min="17" max="17" width="6.375" style="441" customWidth="1"/>
    <col min="18" max="18" width="1.125" customWidth="1"/>
  </cols>
  <sheetData>
    <row r="1" spans="2:20" ht="2.1" customHeight="1"/>
    <row r="2" spans="2:20" ht="39" customHeight="1"/>
    <row r="3" spans="2:20" ht="17.25" customHeight="1">
      <c r="B3" s="185" t="s">
        <v>550</v>
      </c>
      <c r="C3" s="204"/>
      <c r="D3" s="204"/>
      <c r="E3" s="437"/>
      <c r="F3" s="204"/>
      <c r="G3" s="204"/>
      <c r="H3" s="437"/>
      <c r="I3" s="204"/>
      <c r="J3" s="158"/>
      <c r="K3" s="437"/>
      <c r="L3" s="204"/>
      <c r="M3" s="158"/>
      <c r="N3" s="437"/>
      <c r="O3" s="204"/>
      <c r="Q3" s="446" t="s">
        <v>777</v>
      </c>
    </row>
    <row r="4" spans="2:20" ht="13.35" customHeight="1" thickBot="1"/>
    <row r="5" spans="2:20" s="429" customFormat="1" ht="30.75" customHeight="1">
      <c r="B5" s="1348" t="s">
        <v>211</v>
      </c>
      <c r="C5" s="1350" t="s">
        <v>787</v>
      </c>
      <c r="D5" s="1351"/>
      <c r="E5" s="1352"/>
      <c r="F5" s="1350" t="s">
        <v>779</v>
      </c>
      <c r="G5" s="1351"/>
      <c r="H5" s="1352"/>
      <c r="I5" s="1353" t="s">
        <v>781</v>
      </c>
      <c r="J5" s="1354"/>
      <c r="K5" s="1355"/>
      <c r="L5" s="1353" t="s">
        <v>783</v>
      </c>
      <c r="M5" s="1354"/>
      <c r="N5" s="1355"/>
      <c r="O5" s="1353" t="s">
        <v>785</v>
      </c>
      <c r="P5" s="1354"/>
      <c r="Q5" s="1355"/>
      <c r="T5" s="96"/>
    </row>
    <row r="6" spans="2:20" s="429" customFormat="1" ht="30.75" customHeight="1" thickBot="1">
      <c r="B6" s="1349"/>
      <c r="C6" s="137" t="s">
        <v>630</v>
      </c>
      <c r="D6" s="125" t="s">
        <v>257</v>
      </c>
      <c r="E6" s="438" t="s">
        <v>13</v>
      </c>
      <c r="F6" s="137" t="s">
        <v>630</v>
      </c>
      <c r="G6" s="125" t="s">
        <v>257</v>
      </c>
      <c r="H6" s="438" t="s">
        <v>13</v>
      </c>
      <c r="I6" s="196" t="s">
        <v>630</v>
      </c>
      <c r="J6" s="125" t="s">
        <v>257</v>
      </c>
      <c r="K6" s="442" t="s">
        <v>13</v>
      </c>
      <c r="L6" s="197" t="s">
        <v>630</v>
      </c>
      <c r="M6" s="125" t="s">
        <v>257</v>
      </c>
      <c r="N6" s="444" t="s">
        <v>13</v>
      </c>
      <c r="O6" s="198" t="s">
        <v>630</v>
      </c>
      <c r="P6" s="125" t="s">
        <v>257</v>
      </c>
      <c r="Q6" s="444" t="s">
        <v>13</v>
      </c>
    </row>
    <row r="7" spans="2:20" s="430" customFormat="1" ht="27.75" customHeight="1">
      <c r="B7" s="97">
        <v>1</v>
      </c>
      <c r="C7" s="109" t="s">
        <v>906</v>
      </c>
      <c r="D7" s="98">
        <v>414247</v>
      </c>
      <c r="E7" s="463">
        <v>3.8968686915197281E-3</v>
      </c>
      <c r="F7" s="109" t="s">
        <v>887</v>
      </c>
      <c r="G7" s="98">
        <v>412639</v>
      </c>
      <c r="H7" s="463">
        <v>4.0537942881893052E-3</v>
      </c>
      <c r="I7" s="99" t="s">
        <v>188</v>
      </c>
      <c r="J7" s="123">
        <v>410973</v>
      </c>
      <c r="K7" s="494">
        <v>3.2800000000000003E-2</v>
      </c>
      <c r="L7" s="100" t="s">
        <v>188</v>
      </c>
      <c r="M7" s="123">
        <v>397937</v>
      </c>
      <c r="N7" s="498">
        <v>2.4400000000000002E-2</v>
      </c>
      <c r="O7" s="99" t="s">
        <v>188</v>
      </c>
      <c r="P7" s="123">
        <v>388457</v>
      </c>
      <c r="Q7" s="498">
        <v>1.0500000000000001E-2</v>
      </c>
      <c r="T7" s="772"/>
    </row>
    <row r="8" spans="2:20" s="430" customFormat="1" ht="27.75" customHeight="1">
      <c r="B8" s="101">
        <v>2</v>
      </c>
      <c r="C8" s="110" t="s">
        <v>189</v>
      </c>
      <c r="D8" s="102">
        <v>133902</v>
      </c>
      <c r="E8" s="1130">
        <v>-8.7060809310176568E-3</v>
      </c>
      <c r="F8" s="110" t="s">
        <v>189</v>
      </c>
      <c r="G8" s="102">
        <v>135078</v>
      </c>
      <c r="H8" s="1130">
        <v>-0.10186902838449718</v>
      </c>
      <c r="I8" s="103" t="s">
        <v>190</v>
      </c>
      <c r="J8" s="124">
        <v>150399</v>
      </c>
      <c r="K8" s="469">
        <v>6.7199999999999996E-2</v>
      </c>
      <c r="L8" s="104" t="s">
        <v>190</v>
      </c>
      <c r="M8" s="124">
        <v>140931</v>
      </c>
      <c r="N8" s="473">
        <v>7.1400000000000005E-2</v>
      </c>
      <c r="O8" s="103" t="s">
        <v>190</v>
      </c>
      <c r="P8" s="124">
        <v>131534</v>
      </c>
      <c r="Q8" s="473">
        <v>3.3399999999999999E-2</v>
      </c>
      <c r="T8" s="772"/>
    </row>
    <row r="9" spans="2:20" s="430" customFormat="1" ht="27.75" customHeight="1">
      <c r="B9" s="101">
        <v>3</v>
      </c>
      <c r="C9" s="110" t="s">
        <v>191</v>
      </c>
      <c r="D9" s="459">
        <v>85083</v>
      </c>
      <c r="E9" s="464">
        <v>3.7838035642404844E-2</v>
      </c>
      <c r="F9" s="110" t="s">
        <v>191</v>
      </c>
      <c r="G9" s="458">
        <v>81981</v>
      </c>
      <c r="H9" s="464">
        <v>4.2166683616393863E-2</v>
      </c>
      <c r="I9" s="103" t="s">
        <v>35</v>
      </c>
      <c r="J9" s="457">
        <v>78664</v>
      </c>
      <c r="K9" s="469">
        <v>5.3400000000000003E-2</v>
      </c>
      <c r="L9" s="104" t="s">
        <v>35</v>
      </c>
      <c r="M9" s="457">
        <v>74679</v>
      </c>
      <c r="N9" s="473">
        <v>5.3999999999999999E-2</v>
      </c>
      <c r="O9" s="103" t="s">
        <v>35</v>
      </c>
      <c r="P9" s="457">
        <v>70856</v>
      </c>
      <c r="Q9" s="1133">
        <v>-2.2000000000000001E-3</v>
      </c>
      <c r="T9" s="773"/>
    </row>
    <row r="10" spans="2:20" s="430" customFormat="1" ht="27.75" customHeight="1">
      <c r="B10" s="101">
        <v>4</v>
      </c>
      <c r="C10" s="110" t="s">
        <v>247</v>
      </c>
      <c r="D10" s="459">
        <v>67258</v>
      </c>
      <c r="E10" s="464">
        <v>1.6381723953058369E-3</v>
      </c>
      <c r="F10" s="110" t="s">
        <v>247</v>
      </c>
      <c r="G10" s="458">
        <v>67148</v>
      </c>
      <c r="H10" s="464">
        <v>3.1934839403719106E-2</v>
      </c>
      <c r="I10" s="103" t="s">
        <v>14</v>
      </c>
      <c r="J10" s="457">
        <v>65070</v>
      </c>
      <c r="K10" s="469">
        <v>3.27E-2</v>
      </c>
      <c r="L10" s="104" t="s">
        <v>14</v>
      </c>
      <c r="M10" s="457">
        <v>63011</v>
      </c>
      <c r="N10" s="473">
        <v>1.4200000000000001E-2</v>
      </c>
      <c r="O10" s="103" t="s">
        <v>14</v>
      </c>
      <c r="P10" s="457">
        <v>62126</v>
      </c>
      <c r="Q10" s="473">
        <v>4.53E-2</v>
      </c>
      <c r="T10" s="773"/>
    </row>
    <row r="11" spans="2:20" s="430" customFormat="1" ht="27.75" customHeight="1">
      <c r="B11" s="101">
        <v>5</v>
      </c>
      <c r="C11" s="110" t="s">
        <v>192</v>
      </c>
      <c r="D11" s="459">
        <v>64285</v>
      </c>
      <c r="E11" s="464">
        <v>8.4612788932006078E-2</v>
      </c>
      <c r="F11" s="110" t="s">
        <v>96</v>
      </c>
      <c r="G11" s="458">
        <v>62349</v>
      </c>
      <c r="H11" s="464">
        <v>8.0027160733340263E-3</v>
      </c>
      <c r="I11" s="103" t="s">
        <v>15</v>
      </c>
      <c r="J11" s="457">
        <v>61854</v>
      </c>
      <c r="K11" s="469">
        <v>8.72E-2</v>
      </c>
      <c r="L11" s="104" t="s">
        <v>15</v>
      </c>
      <c r="M11" s="457">
        <v>56891</v>
      </c>
      <c r="N11" s="473">
        <v>4.5100000000000001E-2</v>
      </c>
      <c r="O11" s="103" t="s">
        <v>37</v>
      </c>
      <c r="P11" s="457">
        <v>58374</v>
      </c>
      <c r="Q11" s="1133">
        <v>-2.1000000000000001E-2</v>
      </c>
      <c r="T11" s="773"/>
    </row>
    <row r="12" spans="2:20" s="430" customFormat="1" ht="27.75" customHeight="1">
      <c r="B12" s="101">
        <v>6</v>
      </c>
      <c r="C12" s="110" t="s">
        <v>96</v>
      </c>
      <c r="D12" s="459">
        <v>63252</v>
      </c>
      <c r="E12" s="464">
        <v>1.4482990906028892E-2</v>
      </c>
      <c r="F12" s="110" t="s">
        <v>192</v>
      </c>
      <c r="G12" s="458">
        <v>59270</v>
      </c>
      <c r="H12" s="464">
        <v>6.5355717726570006E-2</v>
      </c>
      <c r="I12" s="103" t="s">
        <v>37</v>
      </c>
      <c r="J12" s="457">
        <v>55927</v>
      </c>
      <c r="K12" s="1132">
        <v>-1.4800000000000001E-2</v>
      </c>
      <c r="L12" s="104" t="s">
        <v>37</v>
      </c>
      <c r="M12" s="457">
        <v>56767</v>
      </c>
      <c r="N12" s="1133">
        <v>-2.75E-2</v>
      </c>
      <c r="O12" s="103" t="s">
        <v>15</v>
      </c>
      <c r="P12" s="457">
        <v>54436</v>
      </c>
      <c r="Q12" s="473">
        <v>2.92E-2</v>
      </c>
      <c r="T12" s="773"/>
    </row>
    <row r="13" spans="2:20" s="430" customFormat="1" ht="27.75" customHeight="1">
      <c r="B13" s="101">
        <v>7</v>
      </c>
      <c r="C13" s="110" t="s">
        <v>7</v>
      </c>
      <c r="D13" s="459">
        <v>54377</v>
      </c>
      <c r="E13" s="1130">
        <v>-3.2730312894675984E-2</v>
      </c>
      <c r="F13" s="110" t="s">
        <v>7</v>
      </c>
      <c r="G13" s="458">
        <v>56217</v>
      </c>
      <c r="H13" s="464">
        <v>5.1853308777514151E-3</v>
      </c>
      <c r="I13" s="103" t="s">
        <v>32</v>
      </c>
      <c r="J13" s="457">
        <v>55634</v>
      </c>
      <c r="K13" s="469">
        <v>0.11310000000000001</v>
      </c>
      <c r="L13" s="104" t="s">
        <v>32</v>
      </c>
      <c r="M13" s="457">
        <v>49983</v>
      </c>
      <c r="N13" s="473">
        <v>5.7799999999999997E-2</v>
      </c>
      <c r="O13" s="103" t="s">
        <v>32</v>
      </c>
      <c r="P13" s="457">
        <v>47251</v>
      </c>
      <c r="Q13" s="473">
        <v>3.1600000000000003E-2</v>
      </c>
      <c r="T13" s="773"/>
    </row>
    <row r="14" spans="2:20" s="430" customFormat="1" ht="27.75" customHeight="1">
      <c r="B14" s="101">
        <v>8</v>
      </c>
      <c r="C14" s="110" t="s">
        <v>193</v>
      </c>
      <c r="D14" s="459">
        <v>39902</v>
      </c>
      <c r="E14" s="464">
        <v>6.7098119968978187E-2</v>
      </c>
      <c r="F14" s="110" t="s">
        <v>193</v>
      </c>
      <c r="G14" s="458">
        <v>37393</v>
      </c>
      <c r="H14" s="1130">
        <v>-3.4770263293753212E-2</v>
      </c>
      <c r="I14" s="103" t="s">
        <v>43</v>
      </c>
      <c r="J14" s="457">
        <v>38740</v>
      </c>
      <c r="K14" s="469">
        <v>5.6500000000000002E-2</v>
      </c>
      <c r="L14" s="104" t="s">
        <v>43</v>
      </c>
      <c r="M14" s="457">
        <v>36669</v>
      </c>
      <c r="N14" s="473">
        <v>2.64E-2</v>
      </c>
      <c r="O14" s="103" t="s">
        <v>43</v>
      </c>
      <c r="P14" s="457">
        <v>35725</v>
      </c>
      <c r="Q14" s="1133">
        <v>-3.3399999999999999E-2</v>
      </c>
      <c r="T14" s="773"/>
    </row>
    <row r="15" spans="2:20" s="430" customFormat="1" ht="27.75" customHeight="1">
      <c r="B15" s="101">
        <v>9</v>
      </c>
      <c r="C15" s="110" t="s">
        <v>196</v>
      </c>
      <c r="D15" s="459">
        <v>38349</v>
      </c>
      <c r="E15" s="464">
        <v>0.17710795297584325</v>
      </c>
      <c r="F15" s="110" t="s">
        <v>194</v>
      </c>
      <c r="G15" s="458">
        <v>36719</v>
      </c>
      <c r="H15" s="464">
        <v>8.4884476747621562E-2</v>
      </c>
      <c r="I15" s="103" t="s">
        <v>44</v>
      </c>
      <c r="J15" s="457">
        <v>34538</v>
      </c>
      <c r="K15" s="469">
        <v>0.18590000000000001</v>
      </c>
      <c r="L15" s="104" t="s">
        <v>195</v>
      </c>
      <c r="M15" s="457">
        <v>30382</v>
      </c>
      <c r="N15" s="473">
        <v>4.53E-2</v>
      </c>
      <c r="O15" s="103" t="s">
        <v>195</v>
      </c>
      <c r="P15" s="457">
        <v>29064</v>
      </c>
      <c r="Q15" s="473">
        <v>2.63E-2</v>
      </c>
      <c r="T15" s="773"/>
    </row>
    <row r="16" spans="2:20" s="430" customFormat="1" ht="27.75" customHeight="1">
      <c r="B16" s="101">
        <v>10</v>
      </c>
      <c r="C16" s="110" t="s">
        <v>194</v>
      </c>
      <c r="D16" s="459">
        <v>36708</v>
      </c>
      <c r="E16" s="1130">
        <v>-2.99572428443029E-4</v>
      </c>
      <c r="F16" s="110" t="s">
        <v>196</v>
      </c>
      <c r="G16" s="458">
        <v>32579</v>
      </c>
      <c r="H16" s="1130">
        <v>-5.6720134344779627E-2</v>
      </c>
      <c r="I16" s="103" t="s">
        <v>195</v>
      </c>
      <c r="J16" s="457">
        <v>33846</v>
      </c>
      <c r="K16" s="469">
        <v>0.114</v>
      </c>
      <c r="L16" s="104" t="s">
        <v>44</v>
      </c>
      <c r="M16" s="457">
        <v>29124</v>
      </c>
      <c r="N16" s="473">
        <v>7.7899999999999997E-2</v>
      </c>
      <c r="O16" s="103" t="s">
        <v>44</v>
      </c>
      <c r="P16" s="457">
        <v>27020</v>
      </c>
      <c r="Q16" s="1133">
        <v>-0.12690000000000001</v>
      </c>
      <c r="T16" s="773"/>
    </row>
    <row r="17" spans="2:20" s="430" customFormat="1" ht="27.75" customHeight="1">
      <c r="B17" s="101">
        <v>11</v>
      </c>
      <c r="C17" s="110" t="s">
        <v>197</v>
      </c>
      <c r="D17" s="459">
        <v>35982</v>
      </c>
      <c r="E17" s="464">
        <v>0.15928861395708482</v>
      </c>
      <c r="F17" s="110" t="s">
        <v>197</v>
      </c>
      <c r="G17" s="458">
        <v>31038</v>
      </c>
      <c r="H17" s="464">
        <v>0.12762942779291553</v>
      </c>
      <c r="I17" s="103" t="s">
        <v>26</v>
      </c>
      <c r="J17" s="457">
        <v>27525</v>
      </c>
      <c r="K17" s="469">
        <v>5.74E-2</v>
      </c>
      <c r="L17" s="104" t="s">
        <v>26</v>
      </c>
      <c r="M17" s="457">
        <v>26032</v>
      </c>
      <c r="N17" s="473">
        <v>6.0499999999999998E-2</v>
      </c>
      <c r="O17" s="103" t="s">
        <v>26</v>
      </c>
      <c r="P17" s="457">
        <v>24548</v>
      </c>
      <c r="Q17" s="473">
        <v>5.3699999999999998E-2</v>
      </c>
      <c r="T17" s="773"/>
    </row>
    <row r="18" spans="2:20" s="430" customFormat="1" ht="27.75" customHeight="1">
      <c r="B18" s="101">
        <v>12</v>
      </c>
      <c r="C18" s="110" t="s">
        <v>179</v>
      </c>
      <c r="D18" s="459">
        <v>22056</v>
      </c>
      <c r="E18" s="464">
        <v>3.1377133504792987E-2</v>
      </c>
      <c r="F18" s="110" t="s">
        <v>179</v>
      </c>
      <c r="G18" s="458">
        <v>21385</v>
      </c>
      <c r="H18" s="464">
        <v>4.6028174525533094E-2</v>
      </c>
      <c r="I18" s="103" t="s">
        <v>16</v>
      </c>
      <c r="J18" s="457">
        <v>20444</v>
      </c>
      <c r="K18" s="469">
        <v>0.96560000000000001</v>
      </c>
      <c r="L18" s="104" t="s">
        <v>17</v>
      </c>
      <c r="M18" s="457">
        <v>22396</v>
      </c>
      <c r="N18" s="473">
        <v>3.8800000000000001E-2</v>
      </c>
      <c r="O18" s="103" t="s">
        <v>17</v>
      </c>
      <c r="P18" s="457">
        <v>21559</v>
      </c>
      <c r="Q18" s="473">
        <v>5.8200000000000002E-2</v>
      </c>
    </row>
    <row r="19" spans="2:20" s="430" customFormat="1" ht="27.75" customHeight="1">
      <c r="B19" s="101">
        <v>13</v>
      </c>
      <c r="C19" s="110" t="s">
        <v>198</v>
      </c>
      <c r="D19" s="459">
        <v>18870</v>
      </c>
      <c r="E19" s="464">
        <v>5.1370626253621543E-2</v>
      </c>
      <c r="F19" s="110" t="s">
        <v>198</v>
      </c>
      <c r="G19" s="458">
        <v>17948</v>
      </c>
      <c r="H19" s="464">
        <v>7.0699135899450205E-3</v>
      </c>
      <c r="I19" s="103" t="s">
        <v>34</v>
      </c>
      <c r="J19" s="457">
        <v>17822</v>
      </c>
      <c r="K19" s="469">
        <v>6.7999999999999996E-3</v>
      </c>
      <c r="L19" s="104" t="s">
        <v>34</v>
      </c>
      <c r="M19" s="457">
        <v>17702</v>
      </c>
      <c r="N19" s="1133">
        <v>-2.75E-2</v>
      </c>
      <c r="O19" s="103" t="s">
        <v>34</v>
      </c>
      <c r="P19" s="457">
        <v>18202</v>
      </c>
      <c r="Q19" s="473">
        <v>2.5100000000000001E-2</v>
      </c>
    </row>
    <row r="20" spans="2:20" s="430" customFormat="1" ht="27.75" customHeight="1">
      <c r="B20" s="101">
        <v>14</v>
      </c>
      <c r="C20" s="110" t="s">
        <v>180</v>
      </c>
      <c r="D20" s="459">
        <v>18592</v>
      </c>
      <c r="E20" s="464">
        <v>0.10686432100970422</v>
      </c>
      <c r="F20" s="110" t="s">
        <v>180</v>
      </c>
      <c r="G20" s="458">
        <v>16797</v>
      </c>
      <c r="H20" s="464">
        <v>5.8412098298676662E-2</v>
      </c>
      <c r="I20" s="103" t="s">
        <v>17</v>
      </c>
      <c r="J20" s="457">
        <v>15870</v>
      </c>
      <c r="K20" s="1132">
        <v>-0.29139999999999999</v>
      </c>
      <c r="L20" s="94" t="s">
        <v>18</v>
      </c>
      <c r="M20" s="457">
        <v>13435</v>
      </c>
      <c r="N20" s="1133">
        <v>-9.9000000000000008E-3</v>
      </c>
      <c r="O20" s="95" t="s">
        <v>18</v>
      </c>
      <c r="P20" s="457">
        <v>13569</v>
      </c>
      <c r="Q20" s="473">
        <v>9.1000000000000004E-3</v>
      </c>
    </row>
    <row r="21" spans="2:20" s="430" customFormat="1" ht="27.75" customHeight="1">
      <c r="B21" s="101">
        <v>15</v>
      </c>
      <c r="C21" s="110" t="s">
        <v>199</v>
      </c>
      <c r="D21" s="459">
        <v>17893</v>
      </c>
      <c r="E21" s="464">
        <v>9.7999509081983405E-2</v>
      </c>
      <c r="F21" s="110" t="s">
        <v>199</v>
      </c>
      <c r="G21" s="458">
        <v>16296</v>
      </c>
      <c r="H21" s="464">
        <v>0.10706521739130426</v>
      </c>
      <c r="I21" s="103" t="s">
        <v>30</v>
      </c>
      <c r="J21" s="457">
        <v>14720</v>
      </c>
      <c r="K21" s="469">
        <v>0.18049999999999999</v>
      </c>
      <c r="L21" s="104" t="s">
        <v>40</v>
      </c>
      <c r="M21" s="457">
        <v>12563</v>
      </c>
      <c r="N21" s="473">
        <v>3.09E-2</v>
      </c>
      <c r="O21" s="103" t="s">
        <v>40</v>
      </c>
      <c r="P21" s="457">
        <v>12187</v>
      </c>
      <c r="Q21" s="473">
        <v>2.5999999999999999E-3</v>
      </c>
    </row>
    <row r="22" spans="2:20" s="430" customFormat="1" ht="27.75" customHeight="1">
      <c r="B22" s="101">
        <v>16</v>
      </c>
      <c r="C22" s="110" t="s">
        <v>181</v>
      </c>
      <c r="D22" s="459">
        <v>16705</v>
      </c>
      <c r="E22" s="464">
        <v>5.6810273929271737E-2</v>
      </c>
      <c r="F22" s="110" t="s">
        <v>181</v>
      </c>
      <c r="G22" s="458">
        <v>15807</v>
      </c>
      <c r="H22" s="464">
        <v>9.702269414948983E-2</v>
      </c>
      <c r="I22" s="95" t="s">
        <v>18</v>
      </c>
      <c r="J22" s="457">
        <v>14409</v>
      </c>
      <c r="K22" s="469">
        <v>7.2499999999999995E-2</v>
      </c>
      <c r="L22" s="104" t="s">
        <v>30</v>
      </c>
      <c r="M22" s="457">
        <v>12469</v>
      </c>
      <c r="N22" s="473">
        <v>6.5600000000000006E-2</v>
      </c>
      <c r="O22" s="103" t="s">
        <v>202</v>
      </c>
      <c r="P22" s="457">
        <v>11791</v>
      </c>
      <c r="Q22" s="473">
        <v>2.5999999999999999E-3</v>
      </c>
    </row>
    <row r="23" spans="2:20" s="430" customFormat="1" ht="27.75" customHeight="1">
      <c r="B23" s="101">
        <v>17</v>
      </c>
      <c r="C23" s="110" t="s">
        <v>200</v>
      </c>
      <c r="D23" s="459">
        <v>13687</v>
      </c>
      <c r="E23" s="464">
        <v>2.1341690918588174E-2</v>
      </c>
      <c r="F23" s="110" t="s">
        <v>200</v>
      </c>
      <c r="G23" s="458">
        <v>13401</v>
      </c>
      <c r="H23" s="464">
        <v>1.5227272727272645E-2</v>
      </c>
      <c r="I23" s="103" t="s">
        <v>40</v>
      </c>
      <c r="J23" s="457">
        <v>13200</v>
      </c>
      <c r="K23" s="469">
        <v>5.0700000000000002E-2</v>
      </c>
      <c r="L23" s="104" t="s">
        <v>202</v>
      </c>
      <c r="M23" s="457">
        <v>11657</v>
      </c>
      <c r="N23" s="1133">
        <v>-1.14E-2</v>
      </c>
      <c r="O23" s="103" t="s">
        <v>30</v>
      </c>
      <c r="P23" s="457">
        <v>11701</v>
      </c>
      <c r="Q23" s="473">
        <v>3.8899999999999997E-2</v>
      </c>
    </row>
    <row r="24" spans="2:20" s="430" customFormat="1" ht="27.75" customHeight="1">
      <c r="B24" s="101">
        <v>18</v>
      </c>
      <c r="C24" s="110" t="s">
        <v>201</v>
      </c>
      <c r="D24" s="459">
        <v>13547</v>
      </c>
      <c r="E24" s="464">
        <v>0.10551656601925896</v>
      </c>
      <c r="F24" s="110" t="s">
        <v>201</v>
      </c>
      <c r="G24" s="458">
        <v>12254</v>
      </c>
      <c r="H24" s="464">
        <v>9.4693585849562334E-2</v>
      </c>
      <c r="I24" s="103" t="s">
        <v>202</v>
      </c>
      <c r="J24" s="457">
        <v>11711</v>
      </c>
      <c r="K24" s="469">
        <v>4.5999999999999999E-3</v>
      </c>
      <c r="L24" s="104" t="s">
        <v>16</v>
      </c>
      <c r="M24" s="457">
        <v>10401</v>
      </c>
      <c r="N24" s="473">
        <v>7.17E-2</v>
      </c>
      <c r="O24" s="103" t="s">
        <v>16</v>
      </c>
      <c r="P24" s="454">
        <v>9705</v>
      </c>
      <c r="Q24" s="473">
        <v>6.1600000000000002E-2</v>
      </c>
    </row>
    <row r="25" spans="2:20" s="430" customFormat="1" ht="27.75" customHeight="1">
      <c r="B25" s="101">
        <v>19</v>
      </c>
      <c r="C25" s="110" t="s">
        <v>203</v>
      </c>
      <c r="D25" s="459">
        <v>11675</v>
      </c>
      <c r="E25" s="1130">
        <v>-2.991275446614039E-2</v>
      </c>
      <c r="F25" s="110" t="s">
        <v>203</v>
      </c>
      <c r="G25" s="458">
        <v>12035</v>
      </c>
      <c r="H25" s="464">
        <v>2.7666296644180743E-2</v>
      </c>
      <c r="I25" s="103" t="s">
        <v>33</v>
      </c>
      <c r="J25" s="457">
        <v>11194</v>
      </c>
      <c r="K25" s="469">
        <v>0.20200000000000001</v>
      </c>
      <c r="L25" s="104" t="s">
        <v>33</v>
      </c>
      <c r="M25" s="454">
        <v>9313</v>
      </c>
      <c r="N25" s="473">
        <v>9.01E-2</v>
      </c>
      <c r="O25" s="103" t="s">
        <v>42</v>
      </c>
      <c r="P25" s="454">
        <v>8557</v>
      </c>
      <c r="Q25" s="473">
        <v>6.7999999999999996E-3</v>
      </c>
    </row>
    <row r="26" spans="2:20" s="430" customFormat="1" ht="27.75" customHeight="1">
      <c r="B26" s="101">
        <v>20</v>
      </c>
      <c r="C26" s="110" t="s">
        <v>204</v>
      </c>
      <c r="D26" s="459">
        <v>10166</v>
      </c>
      <c r="E26" s="464">
        <v>2.998986828774064E-2</v>
      </c>
      <c r="F26" s="110" t="s">
        <v>204</v>
      </c>
      <c r="G26" s="452">
        <v>9870</v>
      </c>
      <c r="H26" s="464">
        <v>2.3752722746603006E-2</v>
      </c>
      <c r="I26" s="103" t="s">
        <v>42</v>
      </c>
      <c r="J26" s="454">
        <v>9641</v>
      </c>
      <c r="K26" s="469">
        <v>5.3999999999999999E-2</v>
      </c>
      <c r="L26" s="104" t="s">
        <v>42</v>
      </c>
      <c r="M26" s="454">
        <v>9147</v>
      </c>
      <c r="N26" s="473">
        <v>6.8900000000000003E-2</v>
      </c>
      <c r="O26" s="103" t="s">
        <v>33</v>
      </c>
      <c r="P26" s="454">
        <v>8543</v>
      </c>
      <c r="Q26" s="1133">
        <v>-9.7699999999999995E-2</v>
      </c>
    </row>
    <row r="27" spans="2:20" s="430" customFormat="1" ht="27.75" customHeight="1">
      <c r="B27" s="101">
        <v>21</v>
      </c>
      <c r="C27" s="110" t="s">
        <v>205</v>
      </c>
      <c r="D27" s="452">
        <v>9186</v>
      </c>
      <c r="E27" s="464">
        <v>9.5266483844044458E-2</v>
      </c>
      <c r="F27" s="110" t="s">
        <v>205</v>
      </c>
      <c r="G27" s="452">
        <v>8387</v>
      </c>
      <c r="H27" s="464">
        <v>3.6071649166151909E-2</v>
      </c>
      <c r="I27" s="103" t="s">
        <v>206</v>
      </c>
      <c r="J27" s="454">
        <v>8095</v>
      </c>
      <c r="K27" s="469">
        <v>0.1084</v>
      </c>
      <c r="L27" s="104" t="s">
        <v>19</v>
      </c>
      <c r="M27" s="454">
        <v>7327</v>
      </c>
      <c r="N27" s="473">
        <v>6.1400000000000003E-2</v>
      </c>
      <c r="O27" s="103" t="s">
        <v>206</v>
      </c>
      <c r="P27" s="454">
        <v>6937</v>
      </c>
      <c r="Q27" s="473">
        <v>6.7100000000000007E-2</v>
      </c>
    </row>
    <row r="28" spans="2:20" s="430" customFormat="1" ht="27.75" customHeight="1">
      <c r="B28" s="101">
        <v>22</v>
      </c>
      <c r="C28" s="110" t="s">
        <v>182</v>
      </c>
      <c r="D28" s="452">
        <v>8313</v>
      </c>
      <c r="E28" s="464">
        <v>5.4547761004693607E-2</v>
      </c>
      <c r="F28" s="110" t="s">
        <v>182</v>
      </c>
      <c r="G28" s="452">
        <v>7883</v>
      </c>
      <c r="H28" s="464">
        <v>0.1053000560852495</v>
      </c>
      <c r="I28" s="103" t="s">
        <v>19</v>
      </c>
      <c r="J28" s="454">
        <v>7547</v>
      </c>
      <c r="K28" s="469">
        <v>0.03</v>
      </c>
      <c r="L28" s="104" t="s">
        <v>206</v>
      </c>
      <c r="M28" s="454">
        <v>7303</v>
      </c>
      <c r="N28" s="473">
        <v>5.28E-2</v>
      </c>
      <c r="O28" s="103" t="s">
        <v>19</v>
      </c>
      <c r="P28" s="454">
        <v>6903</v>
      </c>
      <c r="Q28" s="1133">
        <v>-2.0299999999999999E-2</v>
      </c>
    </row>
    <row r="29" spans="2:20" s="430" customFormat="1" ht="27.75" customHeight="1">
      <c r="B29" s="101">
        <v>23</v>
      </c>
      <c r="C29" s="110" t="s">
        <v>183</v>
      </c>
      <c r="D29" s="452">
        <v>8080</v>
      </c>
      <c r="E29" s="464">
        <v>5.2083333333333259E-2</v>
      </c>
      <c r="F29" s="110" t="s">
        <v>183</v>
      </c>
      <c r="G29" s="452">
        <v>7680</v>
      </c>
      <c r="H29" s="464">
        <v>1.7622896515171682E-2</v>
      </c>
      <c r="I29" s="103" t="s">
        <v>20</v>
      </c>
      <c r="J29" s="454">
        <v>7132</v>
      </c>
      <c r="K29" s="469">
        <v>0.28410000000000002</v>
      </c>
      <c r="L29" s="104" t="s">
        <v>207</v>
      </c>
      <c r="M29" s="454">
        <v>6317</v>
      </c>
      <c r="N29" s="1133">
        <v>-2.5499999999999998E-2</v>
      </c>
      <c r="O29" s="103" t="s">
        <v>207</v>
      </c>
      <c r="P29" s="454">
        <v>6482</v>
      </c>
      <c r="Q29" s="1133">
        <v>-2.0299999999999999E-2</v>
      </c>
    </row>
    <row r="30" spans="2:20" s="430" customFormat="1" ht="27.75" customHeight="1">
      <c r="B30" s="101">
        <v>24</v>
      </c>
      <c r="C30" s="110" t="s">
        <v>208</v>
      </c>
      <c r="D30" s="452">
        <v>6959</v>
      </c>
      <c r="E30" s="464">
        <v>6.5370483772198451E-2</v>
      </c>
      <c r="F30" s="110" t="s">
        <v>208</v>
      </c>
      <c r="G30" s="452">
        <v>6532</v>
      </c>
      <c r="H30" s="464">
        <v>1.2399256044637319E-2</v>
      </c>
      <c r="I30" s="103" t="s">
        <v>207</v>
      </c>
      <c r="J30" s="454">
        <v>6452</v>
      </c>
      <c r="K30" s="469">
        <v>2.1399999999999999E-2</v>
      </c>
      <c r="L30" s="104" t="s">
        <v>20</v>
      </c>
      <c r="M30" s="454">
        <v>5554</v>
      </c>
      <c r="N30" s="473">
        <v>0.2339</v>
      </c>
      <c r="O30" s="103" t="s">
        <v>209</v>
      </c>
      <c r="P30" s="454">
        <v>5520</v>
      </c>
      <c r="Q30" s="1133">
        <v>-0.1532</v>
      </c>
    </row>
    <row r="31" spans="2:20" s="430" customFormat="1" ht="27.75" customHeight="1" thickBot="1">
      <c r="B31" s="105">
        <v>25</v>
      </c>
      <c r="C31" s="111" t="s">
        <v>210</v>
      </c>
      <c r="D31" s="453">
        <v>5402</v>
      </c>
      <c r="E31" s="1131">
        <v>-5.4437248380885706E-2</v>
      </c>
      <c r="F31" s="111" t="s">
        <v>210</v>
      </c>
      <c r="G31" s="453">
        <v>5713</v>
      </c>
      <c r="H31" s="465">
        <v>6.3413774881098117E-3</v>
      </c>
      <c r="I31" s="106" t="s">
        <v>209</v>
      </c>
      <c r="J31" s="455">
        <v>5677</v>
      </c>
      <c r="K31" s="495">
        <v>6.4100000000000004E-2</v>
      </c>
      <c r="L31" s="107" t="s">
        <v>209</v>
      </c>
      <c r="M31" s="455">
        <v>5335</v>
      </c>
      <c r="N31" s="1134">
        <v>-3.3500000000000002E-2</v>
      </c>
      <c r="O31" s="106" t="s">
        <v>20</v>
      </c>
      <c r="P31" s="455">
        <v>4501</v>
      </c>
      <c r="Q31" s="475">
        <v>0.1202</v>
      </c>
    </row>
    <row r="32" spans="2:20" s="429" customFormat="1" ht="15" customHeight="1">
      <c r="B32" s="93"/>
      <c r="C32" s="108"/>
      <c r="D32" s="96"/>
      <c r="E32" s="436"/>
      <c r="F32" s="108"/>
      <c r="G32" s="96"/>
      <c r="H32" s="436"/>
      <c r="I32" s="112"/>
      <c r="J32" s="96"/>
      <c r="K32" s="441"/>
      <c r="L32" s="112"/>
      <c r="M32" s="96"/>
      <c r="N32" s="441"/>
      <c r="O32" s="112"/>
      <c r="P32" s="96"/>
      <c r="Q32" s="441"/>
    </row>
    <row r="33" spans="2:17" s="429" customFormat="1" ht="15" customHeight="1">
      <c r="B33" s="160" t="s">
        <v>907</v>
      </c>
      <c r="C33" s="108"/>
      <c r="D33" s="96"/>
      <c r="E33" s="436"/>
      <c r="F33" s="108"/>
      <c r="G33" s="96"/>
      <c r="H33" s="436"/>
      <c r="I33" s="112"/>
      <c r="J33" s="96"/>
      <c r="K33" s="441"/>
      <c r="L33" s="112"/>
      <c r="M33" s="96"/>
      <c r="N33" s="441"/>
      <c r="O33" s="112"/>
      <c r="P33" s="96"/>
      <c r="Q33" s="441"/>
    </row>
    <row r="34" spans="2:17" s="429" customFormat="1" ht="15" customHeight="1">
      <c r="B34" s="93"/>
      <c r="C34" s="108"/>
      <c r="D34" s="96"/>
      <c r="E34" s="436"/>
      <c r="F34" s="108"/>
      <c r="G34" s="96"/>
      <c r="H34" s="436"/>
      <c r="I34" s="112"/>
      <c r="J34" s="96"/>
      <c r="K34" s="441"/>
      <c r="L34" s="112"/>
      <c r="M34" s="96"/>
      <c r="N34" s="441"/>
      <c r="O34" s="112"/>
      <c r="P34" s="96"/>
      <c r="Q34" s="441"/>
    </row>
    <row r="35" spans="2:17" s="429" customFormat="1" ht="15" customHeight="1">
      <c r="B35" s="93"/>
      <c r="C35" s="108"/>
      <c r="D35" s="96"/>
      <c r="E35" s="436"/>
      <c r="F35" s="108"/>
      <c r="G35" s="96"/>
      <c r="H35" s="436"/>
      <c r="I35" s="112"/>
      <c r="J35" s="96"/>
      <c r="K35" s="441"/>
      <c r="L35" s="112"/>
      <c r="M35" s="96"/>
      <c r="N35" s="441"/>
      <c r="O35" s="112"/>
      <c r="P35" s="96"/>
      <c r="Q35" s="441"/>
    </row>
    <row r="36" spans="2:17" s="429" customFormat="1" ht="16.5" customHeight="1">
      <c r="B36" s="93"/>
      <c r="C36" s="108"/>
      <c r="D36" s="96"/>
      <c r="E36" s="436"/>
      <c r="F36" s="108"/>
      <c r="G36" s="96"/>
      <c r="H36" s="436"/>
      <c r="I36" s="112"/>
      <c r="J36" s="96"/>
      <c r="K36" s="441"/>
      <c r="L36" s="112"/>
      <c r="M36" s="96"/>
      <c r="N36" s="441"/>
      <c r="O36" s="112"/>
      <c r="P36" s="96"/>
      <c r="Q36" s="441"/>
    </row>
    <row r="37" spans="2:17" s="429" customFormat="1" ht="38.25" customHeight="1">
      <c r="B37" s="93"/>
      <c r="C37" s="93"/>
      <c r="D37" s="93"/>
      <c r="E37" s="447"/>
      <c r="F37" s="1357"/>
      <c r="G37" s="1357"/>
      <c r="H37" s="1357"/>
      <c r="I37" s="1357"/>
      <c r="J37" s="1357"/>
      <c r="K37" s="1357"/>
      <c r="L37" s="1357"/>
      <c r="M37" s="1357"/>
      <c r="N37" s="1357"/>
      <c r="O37" s="1357"/>
      <c r="P37" s="1357"/>
      <c r="Q37" s="441"/>
    </row>
    <row r="38" spans="2:17" s="429" customFormat="1" ht="13.35" customHeight="1" thickBot="1">
      <c r="B38" s="93"/>
      <c r="C38" s="108"/>
      <c r="D38" s="96"/>
      <c r="E38" s="436"/>
      <c r="F38" s="108"/>
      <c r="G38" s="96"/>
      <c r="H38" s="436"/>
      <c r="I38" s="112"/>
      <c r="J38" s="96"/>
      <c r="K38" s="441"/>
      <c r="L38" s="112"/>
      <c r="M38" s="96"/>
      <c r="N38" s="441"/>
      <c r="O38" s="112"/>
      <c r="P38" s="96"/>
      <c r="Q38" s="441"/>
    </row>
    <row r="39" spans="2:17" s="429" customFormat="1" ht="30.75" customHeight="1">
      <c r="B39" s="1348" t="s">
        <v>211</v>
      </c>
      <c r="C39" s="1350" t="s">
        <v>786</v>
      </c>
      <c r="D39" s="1351"/>
      <c r="E39" s="1352"/>
      <c r="F39" s="1350" t="s">
        <v>778</v>
      </c>
      <c r="G39" s="1351"/>
      <c r="H39" s="1352"/>
      <c r="I39" s="1353" t="s">
        <v>780</v>
      </c>
      <c r="J39" s="1354"/>
      <c r="K39" s="1355"/>
      <c r="L39" s="1353" t="s">
        <v>782</v>
      </c>
      <c r="M39" s="1354"/>
      <c r="N39" s="1355"/>
      <c r="O39" s="1353" t="s">
        <v>784</v>
      </c>
      <c r="P39" s="1354"/>
      <c r="Q39" s="1355"/>
    </row>
    <row r="40" spans="2:17" s="429" customFormat="1" ht="30.75" customHeight="1" thickBot="1">
      <c r="B40" s="1356"/>
      <c r="C40" s="199" t="s">
        <v>630</v>
      </c>
      <c r="D40" s="126" t="s">
        <v>257</v>
      </c>
      <c r="E40" s="439" t="s">
        <v>13</v>
      </c>
      <c r="F40" s="199" t="s">
        <v>630</v>
      </c>
      <c r="G40" s="126" t="s">
        <v>257</v>
      </c>
      <c r="H40" s="439" t="s">
        <v>13</v>
      </c>
      <c r="I40" s="200" t="s">
        <v>630</v>
      </c>
      <c r="J40" s="126" t="s">
        <v>257</v>
      </c>
      <c r="K40" s="443" t="s">
        <v>13</v>
      </c>
      <c r="L40" s="201" t="s">
        <v>630</v>
      </c>
      <c r="M40" s="126" t="s">
        <v>257</v>
      </c>
      <c r="N40" s="445" t="s">
        <v>13</v>
      </c>
      <c r="O40" s="202" t="s">
        <v>630</v>
      </c>
      <c r="P40" s="126" t="s">
        <v>257</v>
      </c>
      <c r="Q40" s="445" t="s">
        <v>13</v>
      </c>
    </row>
    <row r="41" spans="2:17" s="429" customFormat="1" ht="27.75" customHeight="1">
      <c r="B41" s="120">
        <v>26</v>
      </c>
      <c r="C41" s="726" t="s">
        <v>21</v>
      </c>
      <c r="D41" s="451">
        <v>4484</v>
      </c>
      <c r="E41" s="476">
        <v>3.3179723502304137E-2</v>
      </c>
      <c r="F41" s="726" t="s">
        <v>21</v>
      </c>
      <c r="G41" s="451">
        <v>4340</v>
      </c>
      <c r="H41" s="476">
        <v>1.4018691588784993E-2</v>
      </c>
      <c r="I41" s="726" t="s">
        <v>21</v>
      </c>
      <c r="J41" s="451">
        <v>4280</v>
      </c>
      <c r="K41" s="512">
        <v>3.4099999999999998E-2</v>
      </c>
      <c r="L41" s="771" t="s">
        <v>21</v>
      </c>
      <c r="M41" s="451">
        <v>4139</v>
      </c>
      <c r="N41" s="509">
        <v>4.2000000000000003E-2</v>
      </c>
      <c r="O41" s="726" t="s">
        <v>21</v>
      </c>
      <c r="P41" s="451">
        <v>3972</v>
      </c>
      <c r="Q41" s="509">
        <v>2.4E-2</v>
      </c>
    </row>
    <row r="42" spans="2:17" s="429" customFormat="1" ht="27.75" customHeight="1">
      <c r="B42" s="121">
        <v>27</v>
      </c>
      <c r="C42" s="115" t="s">
        <v>213</v>
      </c>
      <c r="D42" s="449">
        <v>3585</v>
      </c>
      <c r="E42" s="1135">
        <v>-9.2175234236515524E-2</v>
      </c>
      <c r="F42" s="115" t="s">
        <v>213</v>
      </c>
      <c r="G42" s="449">
        <v>3949</v>
      </c>
      <c r="H42" s="477">
        <v>0.13705729916498699</v>
      </c>
      <c r="I42" s="113" t="s">
        <v>36</v>
      </c>
      <c r="J42" s="449">
        <v>3771</v>
      </c>
      <c r="K42" s="1138">
        <v>-3.0800000000000001E-2</v>
      </c>
      <c r="L42" s="117" t="s">
        <v>36</v>
      </c>
      <c r="M42" s="449">
        <v>3891</v>
      </c>
      <c r="N42" s="510">
        <v>1.01E-2</v>
      </c>
      <c r="O42" s="113" t="s">
        <v>36</v>
      </c>
      <c r="P42" s="449">
        <v>3852</v>
      </c>
      <c r="Q42" s="510">
        <v>3.5799999999999998E-2</v>
      </c>
    </row>
    <row r="43" spans="2:17" s="429" customFormat="1" ht="27.75" customHeight="1">
      <c r="B43" s="121">
        <v>28</v>
      </c>
      <c r="C43" s="115" t="s">
        <v>214</v>
      </c>
      <c r="D43" s="449">
        <v>3554</v>
      </c>
      <c r="E43" s="1135">
        <v>-3.5287730727470157E-2</v>
      </c>
      <c r="F43" s="115" t="s">
        <v>214</v>
      </c>
      <c r="G43" s="449">
        <v>3684</v>
      </c>
      <c r="H43" s="1135">
        <v>-2.3070803500397807E-2</v>
      </c>
      <c r="I43" s="113" t="s">
        <v>38</v>
      </c>
      <c r="J43" s="449">
        <v>3473</v>
      </c>
      <c r="K43" s="513">
        <v>0.11849999999999999</v>
      </c>
      <c r="L43" s="117" t="s">
        <v>215</v>
      </c>
      <c r="M43" s="449">
        <v>3349</v>
      </c>
      <c r="N43" s="510">
        <v>5.2200000000000003E-2</v>
      </c>
      <c r="O43" s="113" t="s">
        <v>215</v>
      </c>
      <c r="P43" s="449">
        <v>3183</v>
      </c>
      <c r="Q43" s="510">
        <v>3.1099999999999999E-2</v>
      </c>
    </row>
    <row r="44" spans="2:17" s="429" customFormat="1" ht="27.75" customHeight="1">
      <c r="B44" s="121">
        <v>29</v>
      </c>
      <c r="C44" s="115" t="s">
        <v>184</v>
      </c>
      <c r="D44" s="449">
        <v>3543</v>
      </c>
      <c r="E44" s="477">
        <v>2.4284475281873386E-2</v>
      </c>
      <c r="F44" s="115" t="s">
        <v>184</v>
      </c>
      <c r="G44" s="449">
        <v>3459</v>
      </c>
      <c r="H44" s="477">
        <v>5.779816513761471E-2</v>
      </c>
      <c r="I44" s="113" t="s">
        <v>215</v>
      </c>
      <c r="J44" s="449">
        <v>3424</v>
      </c>
      <c r="K44" s="513">
        <v>2.24E-2</v>
      </c>
      <c r="L44" s="117" t="s">
        <v>38</v>
      </c>
      <c r="M44" s="449">
        <v>3105</v>
      </c>
      <c r="N44" s="1139">
        <v>-8.6E-3</v>
      </c>
      <c r="O44" s="113" t="s">
        <v>22</v>
      </c>
      <c r="P44" s="449">
        <v>3176</v>
      </c>
      <c r="Q44" s="1139">
        <v>-8.8900000000000007E-2</v>
      </c>
    </row>
    <row r="45" spans="2:17" s="429" customFormat="1" ht="27.75" customHeight="1">
      <c r="B45" s="121">
        <v>30</v>
      </c>
      <c r="C45" s="115" t="s">
        <v>216</v>
      </c>
      <c r="D45" s="449">
        <v>3302</v>
      </c>
      <c r="E45" s="477">
        <v>2.0710973724884063E-2</v>
      </c>
      <c r="F45" s="115" t="s">
        <v>216</v>
      </c>
      <c r="G45" s="449">
        <v>3235</v>
      </c>
      <c r="H45" s="1135">
        <v>-5.5198598130841159E-2</v>
      </c>
      <c r="I45" s="113" t="s">
        <v>22</v>
      </c>
      <c r="J45" s="449">
        <v>3270</v>
      </c>
      <c r="K45" s="513">
        <v>8.2400000000000001E-2</v>
      </c>
      <c r="L45" s="117" t="s">
        <v>22</v>
      </c>
      <c r="M45" s="449">
        <v>3021</v>
      </c>
      <c r="N45" s="1139">
        <v>-4.8800000000000003E-2</v>
      </c>
      <c r="O45" s="113" t="s">
        <v>38</v>
      </c>
      <c r="P45" s="449">
        <v>3132</v>
      </c>
      <c r="Q45" s="1139">
        <v>-4.9200000000000001E-2</v>
      </c>
    </row>
    <row r="46" spans="2:17" s="429" customFormat="1" ht="27.75" customHeight="1">
      <c r="B46" s="121">
        <v>31</v>
      </c>
      <c r="C46" s="115" t="s">
        <v>217</v>
      </c>
      <c r="D46" s="449">
        <v>3027</v>
      </c>
      <c r="E46" s="477">
        <v>6.6220500176118247E-2</v>
      </c>
      <c r="F46" s="115" t="s">
        <v>217</v>
      </c>
      <c r="G46" s="449">
        <v>2839</v>
      </c>
      <c r="H46" s="477">
        <v>1.1760513186029886E-2</v>
      </c>
      <c r="I46" s="113" t="s">
        <v>39</v>
      </c>
      <c r="J46" s="449">
        <v>2934</v>
      </c>
      <c r="K46" s="513">
        <v>4.1200000000000001E-2</v>
      </c>
      <c r="L46" s="117" t="s">
        <v>39</v>
      </c>
      <c r="M46" s="449">
        <v>2818</v>
      </c>
      <c r="N46" s="510">
        <v>3.5999999999999999E-3</v>
      </c>
      <c r="O46" s="113" t="s">
        <v>39</v>
      </c>
      <c r="P46" s="449">
        <v>2808</v>
      </c>
      <c r="Q46" s="510">
        <v>3.27E-2</v>
      </c>
    </row>
    <row r="47" spans="2:17" s="429" customFormat="1" ht="27.75" customHeight="1">
      <c r="B47" s="121">
        <v>32</v>
      </c>
      <c r="C47" s="115" t="s">
        <v>218</v>
      </c>
      <c r="D47" s="449">
        <v>2897</v>
      </c>
      <c r="E47" s="477">
        <v>2.4398868458274325E-2</v>
      </c>
      <c r="F47" s="115" t="s">
        <v>218</v>
      </c>
      <c r="G47" s="449">
        <v>2828</v>
      </c>
      <c r="H47" s="1135">
        <v>-3.6128152692569859E-2</v>
      </c>
      <c r="I47" s="113" t="s">
        <v>41</v>
      </c>
      <c r="J47" s="449">
        <v>2806</v>
      </c>
      <c r="K47" s="513">
        <v>8.3400000000000002E-2</v>
      </c>
      <c r="L47" s="117" t="s">
        <v>41</v>
      </c>
      <c r="M47" s="449">
        <v>2590</v>
      </c>
      <c r="N47" s="510">
        <v>4.7699999999999999E-2</v>
      </c>
      <c r="O47" s="113" t="s">
        <v>41</v>
      </c>
      <c r="P47" s="449">
        <v>2472</v>
      </c>
      <c r="Q47" s="510">
        <v>8.2299999999999998E-2</v>
      </c>
    </row>
    <row r="48" spans="2:17" s="429" customFormat="1" ht="27.75" customHeight="1">
      <c r="B48" s="121">
        <v>33</v>
      </c>
      <c r="C48" s="115" t="s">
        <v>219</v>
      </c>
      <c r="D48" s="449">
        <v>2732</v>
      </c>
      <c r="E48" s="477">
        <v>4.9155145929339561E-2</v>
      </c>
      <c r="F48" s="115" t="s">
        <v>219</v>
      </c>
      <c r="G48" s="449">
        <v>2604</v>
      </c>
      <c r="H48" s="477">
        <v>3.0063291139240444E-2</v>
      </c>
      <c r="I48" s="113" t="s">
        <v>45</v>
      </c>
      <c r="J48" s="449">
        <v>2528</v>
      </c>
      <c r="K48" s="513">
        <v>8.6800000000000002E-2</v>
      </c>
      <c r="L48" s="117" t="s">
        <v>45</v>
      </c>
      <c r="M48" s="449">
        <v>2326</v>
      </c>
      <c r="N48" s="510">
        <v>5.5800000000000002E-2</v>
      </c>
      <c r="O48" s="113" t="s">
        <v>45</v>
      </c>
      <c r="P48" s="449">
        <v>2203</v>
      </c>
      <c r="Q48" s="510">
        <v>3.09E-2</v>
      </c>
    </row>
    <row r="49" spans="2:17" s="429" customFormat="1" ht="27.75" customHeight="1">
      <c r="B49" s="121">
        <v>34</v>
      </c>
      <c r="C49" s="115" t="s">
        <v>221</v>
      </c>
      <c r="D49" s="449">
        <v>2270</v>
      </c>
      <c r="E49" s="477">
        <v>0.26603457891801452</v>
      </c>
      <c r="F49" s="115" t="s">
        <v>220</v>
      </c>
      <c r="G49" s="449">
        <v>1851</v>
      </c>
      <c r="H49" s="477">
        <v>7.3043478260869543E-2</v>
      </c>
      <c r="I49" s="113" t="s">
        <v>23</v>
      </c>
      <c r="J49" s="449">
        <v>1727</v>
      </c>
      <c r="K49" s="513">
        <v>6.08E-2</v>
      </c>
      <c r="L49" s="117" t="s">
        <v>23</v>
      </c>
      <c r="M49" s="449">
        <v>1628</v>
      </c>
      <c r="N49" s="510">
        <v>1.18E-2</v>
      </c>
      <c r="O49" s="113" t="s">
        <v>23</v>
      </c>
      <c r="P49" s="449">
        <v>1609</v>
      </c>
      <c r="Q49" s="510">
        <v>2.0899999999999998E-2</v>
      </c>
    </row>
    <row r="50" spans="2:17" s="429" customFormat="1" ht="27.75" customHeight="1">
      <c r="B50" s="121">
        <v>35</v>
      </c>
      <c r="C50" s="115" t="s">
        <v>220</v>
      </c>
      <c r="D50" s="449">
        <v>2049</v>
      </c>
      <c r="E50" s="477">
        <v>0.10696920583468406</v>
      </c>
      <c r="F50" s="115" t="s">
        <v>221</v>
      </c>
      <c r="G50" s="449">
        <v>1793</v>
      </c>
      <c r="H50" s="477">
        <v>0.21230561189993247</v>
      </c>
      <c r="I50" s="113" t="s">
        <v>47</v>
      </c>
      <c r="J50" s="449">
        <v>1725</v>
      </c>
      <c r="K50" s="513">
        <v>6.9400000000000003E-2</v>
      </c>
      <c r="L50" s="117" t="s">
        <v>47</v>
      </c>
      <c r="M50" s="449">
        <v>1613</v>
      </c>
      <c r="N50" s="510">
        <v>8.6199999999999999E-2</v>
      </c>
      <c r="O50" s="113" t="s">
        <v>223</v>
      </c>
      <c r="P50" s="449">
        <v>1501</v>
      </c>
      <c r="Q50" s="1139">
        <v>-1.9E-2</v>
      </c>
    </row>
    <row r="51" spans="2:17" s="429" customFormat="1" ht="27.75" customHeight="1">
      <c r="B51" s="121">
        <v>36</v>
      </c>
      <c r="C51" s="115" t="s">
        <v>185</v>
      </c>
      <c r="D51" s="449">
        <v>1767</v>
      </c>
      <c r="E51" s="1135">
        <v>-1.340033500837523E-2</v>
      </c>
      <c r="F51" s="115" t="s">
        <v>185</v>
      </c>
      <c r="G51" s="449">
        <v>1791</v>
      </c>
      <c r="H51" s="477">
        <v>3.7058482918355562E-2</v>
      </c>
      <c r="I51" s="113" t="s">
        <v>223</v>
      </c>
      <c r="J51" s="449">
        <v>1613</v>
      </c>
      <c r="K51" s="513">
        <v>5.91E-2</v>
      </c>
      <c r="L51" s="117" t="s">
        <v>223</v>
      </c>
      <c r="M51" s="449">
        <v>1523</v>
      </c>
      <c r="N51" s="510">
        <v>1.47E-2</v>
      </c>
      <c r="O51" s="113" t="s">
        <v>47</v>
      </c>
      <c r="P51" s="449">
        <v>1485</v>
      </c>
      <c r="Q51" s="510">
        <v>3.85E-2</v>
      </c>
    </row>
    <row r="52" spans="2:17" s="429" customFormat="1" ht="27.75" customHeight="1">
      <c r="B52" s="121">
        <v>37</v>
      </c>
      <c r="C52" s="115" t="s">
        <v>226</v>
      </c>
      <c r="D52" s="449">
        <v>1759</v>
      </c>
      <c r="E52" s="477">
        <v>5.0149253731343268E-2</v>
      </c>
      <c r="F52" s="115" t="s">
        <v>224</v>
      </c>
      <c r="G52" s="449">
        <v>1708</v>
      </c>
      <c r="H52" s="477">
        <v>5.8896466212027265E-2</v>
      </c>
      <c r="I52" s="113" t="s">
        <v>225</v>
      </c>
      <c r="J52" s="449">
        <v>1605</v>
      </c>
      <c r="K52" s="513">
        <v>0.11609999999999999</v>
      </c>
      <c r="L52" s="117" t="s">
        <v>227</v>
      </c>
      <c r="M52" s="449">
        <v>1446</v>
      </c>
      <c r="N52" s="510">
        <v>4.3999999999999997E-2</v>
      </c>
      <c r="O52" s="113" t="s">
        <v>233</v>
      </c>
      <c r="P52" s="449">
        <v>1407</v>
      </c>
      <c r="Q52" s="510">
        <v>8.0600000000000005E-2</v>
      </c>
    </row>
    <row r="53" spans="2:17" s="429" customFormat="1" ht="27.75" customHeight="1">
      <c r="B53" s="121">
        <v>38</v>
      </c>
      <c r="C53" s="115" t="s">
        <v>224</v>
      </c>
      <c r="D53" s="449">
        <v>1750</v>
      </c>
      <c r="E53" s="477">
        <v>2.4590163934426146E-2</v>
      </c>
      <c r="F53" s="115" t="s">
        <v>226</v>
      </c>
      <c r="G53" s="449">
        <v>1675</v>
      </c>
      <c r="H53" s="477">
        <v>4.3613707165109039E-2</v>
      </c>
      <c r="I53" s="113" t="s">
        <v>227</v>
      </c>
      <c r="J53" s="449">
        <v>1514</v>
      </c>
      <c r="K53" s="513">
        <v>4.7E-2</v>
      </c>
      <c r="L53" s="117" t="s">
        <v>225</v>
      </c>
      <c r="M53" s="449">
        <v>1438</v>
      </c>
      <c r="N53" s="510">
        <v>8.4500000000000006E-2</v>
      </c>
      <c r="O53" s="113" t="s">
        <v>227</v>
      </c>
      <c r="P53" s="449">
        <v>1385</v>
      </c>
      <c r="Q53" s="510">
        <v>5.8900000000000001E-2</v>
      </c>
    </row>
    <row r="54" spans="2:17" s="429" customFormat="1" ht="27.75" customHeight="1">
      <c r="B54" s="121">
        <v>39</v>
      </c>
      <c r="C54" s="115" t="s">
        <v>229</v>
      </c>
      <c r="D54" s="449">
        <v>1580</v>
      </c>
      <c r="E54" s="477">
        <v>9.1914305459571466E-2</v>
      </c>
      <c r="F54" s="115" t="s">
        <v>228</v>
      </c>
      <c r="G54" s="449">
        <v>1474</v>
      </c>
      <c r="H54" s="1135">
        <v>-2.6420079260237816E-2</v>
      </c>
      <c r="I54" s="113" t="s">
        <v>222</v>
      </c>
      <c r="J54" s="449">
        <v>1479</v>
      </c>
      <c r="K54" s="513">
        <v>0.23150000000000001</v>
      </c>
      <c r="L54" s="117" t="s">
        <v>231</v>
      </c>
      <c r="M54" s="449">
        <v>1304</v>
      </c>
      <c r="N54" s="1139">
        <v>-3.8300000000000001E-2</v>
      </c>
      <c r="O54" s="113" t="s">
        <v>231</v>
      </c>
      <c r="P54" s="449">
        <v>1356</v>
      </c>
      <c r="Q54" s="510">
        <v>9.7000000000000003E-3</v>
      </c>
    </row>
    <row r="55" spans="2:17" s="429" customFormat="1" ht="27.75" customHeight="1">
      <c r="B55" s="121">
        <v>40</v>
      </c>
      <c r="C55" s="115" t="s">
        <v>232</v>
      </c>
      <c r="D55" s="449">
        <v>1509</v>
      </c>
      <c r="E55" s="477">
        <v>8.6393088552915831E-2</v>
      </c>
      <c r="F55" s="115" t="s">
        <v>229</v>
      </c>
      <c r="G55" s="449">
        <v>1447</v>
      </c>
      <c r="H55" s="477">
        <v>7.3442136498516275E-2</v>
      </c>
      <c r="I55" s="113" t="s">
        <v>231</v>
      </c>
      <c r="J55" s="449">
        <v>1392</v>
      </c>
      <c r="K55" s="513">
        <v>6.7500000000000004E-2</v>
      </c>
      <c r="L55" s="117" t="s">
        <v>186</v>
      </c>
      <c r="M55" s="449">
        <v>1294</v>
      </c>
      <c r="N55" s="510">
        <v>9.5699999999999993E-2</v>
      </c>
      <c r="O55" s="113" t="s">
        <v>225</v>
      </c>
      <c r="P55" s="449">
        <v>1326</v>
      </c>
      <c r="Q55" s="510">
        <v>1.2200000000000001E-2</v>
      </c>
    </row>
    <row r="56" spans="2:17" s="429" customFormat="1" ht="27.75" customHeight="1">
      <c r="B56" s="121">
        <v>41</v>
      </c>
      <c r="C56" s="115" t="s">
        <v>228</v>
      </c>
      <c r="D56" s="449">
        <v>1377</v>
      </c>
      <c r="E56" s="1135">
        <v>-6.580732700135683E-2</v>
      </c>
      <c r="F56" s="115" t="s">
        <v>232</v>
      </c>
      <c r="G56" s="449">
        <v>1389</v>
      </c>
      <c r="H56" s="1135">
        <v>-2.1551724137931494E-3</v>
      </c>
      <c r="I56" s="113" t="s">
        <v>230</v>
      </c>
      <c r="J56" s="449">
        <v>1348</v>
      </c>
      <c r="K56" s="513">
        <v>0.1104</v>
      </c>
      <c r="L56" s="117" t="s">
        <v>237</v>
      </c>
      <c r="M56" s="449">
        <v>1238</v>
      </c>
      <c r="N56" s="510">
        <v>1.5599999999999999E-2</v>
      </c>
      <c r="O56" s="113" t="s">
        <v>237</v>
      </c>
      <c r="P56" s="449">
        <v>1219</v>
      </c>
      <c r="Q56" s="510">
        <v>8.5500000000000007E-2</v>
      </c>
    </row>
    <row r="57" spans="2:17" s="429" customFormat="1" ht="27.75" customHeight="1">
      <c r="B57" s="121">
        <v>42</v>
      </c>
      <c r="C57" s="115" t="s">
        <v>234</v>
      </c>
      <c r="D57" s="449">
        <v>1355</v>
      </c>
      <c r="E57" s="477">
        <v>1.726726726726735E-2</v>
      </c>
      <c r="F57" s="115" t="s">
        <v>234</v>
      </c>
      <c r="G57" s="449">
        <v>1332</v>
      </c>
      <c r="H57" s="477">
        <v>3.1758326878388754E-2</v>
      </c>
      <c r="I57" s="113" t="s">
        <v>24</v>
      </c>
      <c r="J57" s="449">
        <v>1347</v>
      </c>
      <c r="K57" s="513">
        <v>4.1000000000000002E-2</v>
      </c>
      <c r="L57" s="117" t="s">
        <v>233</v>
      </c>
      <c r="M57" s="449">
        <v>1230</v>
      </c>
      <c r="N57" s="1139">
        <v>-0.1258</v>
      </c>
      <c r="O57" s="113" t="s">
        <v>186</v>
      </c>
      <c r="P57" s="449">
        <v>1181</v>
      </c>
      <c r="Q57" s="1139">
        <v>-3.04E-2</v>
      </c>
    </row>
    <row r="58" spans="2:17" s="429" customFormat="1" ht="27.75" customHeight="1">
      <c r="B58" s="121">
        <v>43</v>
      </c>
      <c r="C58" s="115" t="s">
        <v>249</v>
      </c>
      <c r="D58" s="449">
        <v>1330</v>
      </c>
      <c r="E58" s="477">
        <v>0.49270482603815946</v>
      </c>
      <c r="F58" s="115" t="s">
        <v>235</v>
      </c>
      <c r="G58" s="449">
        <v>1273</v>
      </c>
      <c r="H58" s="477">
        <v>7.1548821548821584E-2</v>
      </c>
      <c r="I58" s="113" t="s">
        <v>233</v>
      </c>
      <c r="J58" s="449">
        <v>1291</v>
      </c>
      <c r="K58" s="513">
        <v>4.9599999999999998E-2</v>
      </c>
      <c r="L58" s="117" t="s">
        <v>230</v>
      </c>
      <c r="M58" s="449">
        <v>1214</v>
      </c>
      <c r="N58" s="510">
        <v>5.1999999999999998E-2</v>
      </c>
      <c r="O58" s="113" t="s">
        <v>230</v>
      </c>
      <c r="P58" s="449">
        <v>1154</v>
      </c>
      <c r="Q58" s="1139">
        <v>-3.5900000000000001E-2</v>
      </c>
    </row>
    <row r="59" spans="2:17" s="429" customFormat="1" ht="27.75" customHeight="1">
      <c r="B59" s="121">
        <v>44</v>
      </c>
      <c r="C59" s="115" t="s">
        <v>186</v>
      </c>
      <c r="D59" s="449">
        <v>1287</v>
      </c>
      <c r="E59" s="477">
        <v>3.7903225806451557E-2</v>
      </c>
      <c r="F59" s="115" t="s">
        <v>186</v>
      </c>
      <c r="G59" s="449">
        <v>1240</v>
      </c>
      <c r="H59" s="1135">
        <v>-7.9435783221974754E-2</v>
      </c>
      <c r="I59" s="113" t="s">
        <v>236</v>
      </c>
      <c r="J59" s="449">
        <v>1188</v>
      </c>
      <c r="K59" s="513">
        <v>5.04E-2</v>
      </c>
      <c r="L59" s="117" t="s">
        <v>222</v>
      </c>
      <c r="M59" s="449">
        <v>1201</v>
      </c>
      <c r="N59" s="510">
        <v>0.16719999999999999</v>
      </c>
      <c r="O59" s="113" t="s">
        <v>236</v>
      </c>
      <c r="P59" s="449">
        <v>1138</v>
      </c>
      <c r="Q59" s="1139">
        <v>-0.1239</v>
      </c>
    </row>
    <row r="60" spans="2:17" s="429" customFormat="1" ht="27.75" customHeight="1">
      <c r="B60" s="121">
        <v>45</v>
      </c>
      <c r="C60" s="115" t="s">
        <v>235</v>
      </c>
      <c r="D60" s="449">
        <v>1255</v>
      </c>
      <c r="E60" s="1135">
        <v>-1.4139827179890041E-2</v>
      </c>
      <c r="F60" s="115" t="s">
        <v>238</v>
      </c>
      <c r="G60" s="449">
        <v>1045</v>
      </c>
      <c r="H60" s="1135">
        <v>-7.4402125775022143E-2</v>
      </c>
      <c r="I60" s="113" t="s">
        <v>237</v>
      </c>
      <c r="J60" s="449">
        <v>1129</v>
      </c>
      <c r="K60" s="1138">
        <v>-8.7999999999999995E-2</v>
      </c>
      <c r="L60" s="117" t="s">
        <v>236</v>
      </c>
      <c r="M60" s="449">
        <v>1131</v>
      </c>
      <c r="N60" s="1139">
        <v>-6.1999999999999998E-3</v>
      </c>
      <c r="O60" s="113" t="s">
        <v>241</v>
      </c>
      <c r="P60" s="449">
        <v>1079</v>
      </c>
      <c r="Q60" s="510">
        <v>2.6599999999999999E-2</v>
      </c>
    </row>
    <row r="61" spans="2:17" s="429" customFormat="1" ht="27.75" customHeight="1">
      <c r="B61" s="121">
        <v>46</v>
      </c>
      <c r="C61" s="115" t="s">
        <v>239</v>
      </c>
      <c r="D61" s="449">
        <v>1095</v>
      </c>
      <c r="E61" s="477">
        <v>8.308605341246289E-2</v>
      </c>
      <c r="F61" s="115" t="s">
        <v>239</v>
      </c>
      <c r="G61" s="449">
        <v>1011</v>
      </c>
      <c r="H61" s="477">
        <v>0.11221122112211224</v>
      </c>
      <c r="I61" s="113" t="s">
        <v>241</v>
      </c>
      <c r="J61" s="449">
        <v>1113</v>
      </c>
      <c r="K61" s="513">
        <v>0.06</v>
      </c>
      <c r="L61" s="117" t="s">
        <v>241</v>
      </c>
      <c r="M61" s="449">
        <v>1050</v>
      </c>
      <c r="N61" s="1139">
        <v>-2.69E-2</v>
      </c>
      <c r="O61" s="113" t="s">
        <v>222</v>
      </c>
      <c r="P61" s="449">
        <v>1029</v>
      </c>
      <c r="Q61" s="510">
        <v>0.1575</v>
      </c>
    </row>
    <row r="62" spans="2:17" s="429" customFormat="1" ht="27.75" customHeight="1">
      <c r="B62" s="121">
        <v>47</v>
      </c>
      <c r="C62" s="115" t="s">
        <v>243</v>
      </c>
      <c r="D62" s="449">
        <v>1065</v>
      </c>
      <c r="E62" s="477">
        <v>0.11635220125786172</v>
      </c>
      <c r="F62" s="115" t="s">
        <v>240</v>
      </c>
      <c r="G62" s="449">
        <v>1002</v>
      </c>
      <c r="H62" s="477">
        <v>5.031446540880502E-2</v>
      </c>
      <c r="I62" s="433" t="s">
        <v>397</v>
      </c>
      <c r="J62" s="449">
        <v>997</v>
      </c>
      <c r="K62" s="513">
        <v>6.8599999999999994E-2</v>
      </c>
      <c r="L62" s="435" t="s">
        <v>793</v>
      </c>
      <c r="M62" s="449">
        <v>1004</v>
      </c>
      <c r="N62" s="1139">
        <v>-4.0000000000000001E-3</v>
      </c>
      <c r="O62" s="433" t="s">
        <v>793</v>
      </c>
      <c r="P62" s="449">
        <v>1008</v>
      </c>
      <c r="Q62" s="1139">
        <v>-6.3200000000000006E-2</v>
      </c>
    </row>
    <row r="63" spans="2:17" s="429" customFormat="1" ht="27.75" customHeight="1">
      <c r="B63" s="121">
        <v>48</v>
      </c>
      <c r="C63" s="115" t="s">
        <v>242</v>
      </c>
      <c r="D63" s="449">
        <v>1019</v>
      </c>
      <c r="E63" s="477">
        <v>3.3468559837728229E-2</v>
      </c>
      <c r="F63" s="115" t="s">
        <v>242</v>
      </c>
      <c r="G63" s="449">
        <v>986</v>
      </c>
      <c r="H63" s="1135">
        <v>-0.11410601976639712</v>
      </c>
      <c r="I63" s="113" t="s">
        <v>244</v>
      </c>
      <c r="J63" s="449">
        <v>986</v>
      </c>
      <c r="K63" s="513">
        <v>8.5900000000000004E-2</v>
      </c>
      <c r="L63" s="435" t="s">
        <v>397</v>
      </c>
      <c r="M63" s="449">
        <v>933</v>
      </c>
      <c r="N63" s="510">
        <v>2.0799999999999999E-2</v>
      </c>
      <c r="O63" s="433" t="s">
        <v>397</v>
      </c>
      <c r="P63" s="449">
        <v>914</v>
      </c>
      <c r="Q63" s="510">
        <v>4.2200000000000001E-2</v>
      </c>
    </row>
    <row r="64" spans="2:17" s="429" customFormat="1" ht="27.75" customHeight="1">
      <c r="B64" s="121">
        <v>49</v>
      </c>
      <c r="C64" s="115" t="s">
        <v>240</v>
      </c>
      <c r="D64" s="449">
        <v>1013</v>
      </c>
      <c r="E64" s="477">
        <v>1.0978043912175606E-2</v>
      </c>
      <c r="F64" s="115" t="s">
        <v>243</v>
      </c>
      <c r="G64" s="449">
        <v>954</v>
      </c>
      <c r="H64" s="477">
        <v>3.3586132177681582E-2</v>
      </c>
      <c r="I64" s="113" t="s">
        <v>31</v>
      </c>
      <c r="J64" s="449">
        <v>954</v>
      </c>
      <c r="K64" s="513">
        <v>8.1600000000000006E-2</v>
      </c>
      <c r="L64" s="117" t="s">
        <v>244</v>
      </c>
      <c r="M64" s="449">
        <v>908</v>
      </c>
      <c r="N64" s="510">
        <v>5.4600000000000003E-2</v>
      </c>
      <c r="O64" s="113" t="s">
        <v>31</v>
      </c>
      <c r="P64" s="449">
        <v>886</v>
      </c>
      <c r="Q64" s="510">
        <v>1.03E-2</v>
      </c>
    </row>
    <row r="65" spans="2:17" s="429" customFormat="1" ht="27.75" customHeight="1" thickBot="1">
      <c r="B65" s="122">
        <v>50</v>
      </c>
      <c r="C65" s="432" t="s">
        <v>397</v>
      </c>
      <c r="D65" s="450">
        <v>997</v>
      </c>
      <c r="E65" s="478">
        <v>4.9473684210526336E-2</v>
      </c>
      <c r="F65" s="432" t="s">
        <v>397</v>
      </c>
      <c r="G65" s="450">
        <v>950</v>
      </c>
      <c r="H65" s="1136">
        <v>-4.7141424272818422E-2</v>
      </c>
      <c r="I65" s="434" t="s">
        <v>793</v>
      </c>
      <c r="J65" s="450">
        <v>944</v>
      </c>
      <c r="K65" s="1137">
        <v>-5.9799999999999999E-2</v>
      </c>
      <c r="L65" s="119" t="s">
        <v>31</v>
      </c>
      <c r="M65" s="450">
        <v>882</v>
      </c>
      <c r="N65" s="1140">
        <v>-4.4999999999999997E-3</v>
      </c>
      <c r="O65" s="128" t="s">
        <v>244</v>
      </c>
      <c r="P65" s="450">
        <v>861</v>
      </c>
      <c r="Q65" s="1140">
        <v>-2.3E-3</v>
      </c>
    </row>
  </sheetData>
  <mergeCells count="13">
    <mergeCell ref="L5:N5"/>
    <mergeCell ref="O5:Q5"/>
    <mergeCell ref="F37:P37"/>
    <mergeCell ref="C5:E5"/>
    <mergeCell ref="C39:E39"/>
    <mergeCell ref="L39:N39"/>
    <mergeCell ref="O39:Q39"/>
    <mergeCell ref="B5:B6"/>
    <mergeCell ref="F5:H5"/>
    <mergeCell ref="I5:K5"/>
    <mergeCell ref="B39:B40"/>
    <mergeCell ref="F39:H39"/>
    <mergeCell ref="I39:K39"/>
  </mergeCells>
  <phoneticPr fontId="34"/>
  <pageMargins left="0" right="0" top="0" bottom="0"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U65"/>
  <sheetViews>
    <sheetView zoomScaleNormal="100" workbookViewId="0">
      <selection activeCell="L64" sqref="L64"/>
    </sheetView>
  </sheetViews>
  <sheetFormatPr defaultRowHeight="15" customHeight="1"/>
  <cols>
    <col min="1" max="1" width="1.125" customWidth="1"/>
    <col min="2" max="2" width="2.75" style="93" customWidth="1"/>
    <col min="3" max="3" width="7.5" style="108" customWidth="1"/>
    <col min="4" max="4" width="5.625" style="96" customWidth="1"/>
    <col min="5" max="5" width="6.25" style="488" customWidth="1"/>
    <col min="6" max="6" width="7.5" style="108" customWidth="1"/>
    <col min="7" max="7" width="5.625" style="96" customWidth="1"/>
    <col min="8" max="8" width="6.25" style="488" customWidth="1"/>
    <col min="9" max="9" width="7.5" style="112" customWidth="1"/>
    <col min="10" max="10" width="5.625" style="96" customWidth="1"/>
    <col min="11" max="11" width="6.25" style="492" customWidth="1"/>
    <col min="12" max="12" width="7.5" style="112" customWidth="1"/>
    <col min="13" max="13" width="5.625" style="96" customWidth="1"/>
    <col min="14" max="14" width="6.25" style="492" customWidth="1"/>
    <col min="15" max="15" width="7.5" style="112" customWidth="1"/>
    <col min="16" max="16" width="5.625" style="96" customWidth="1"/>
    <col min="17" max="17" width="6.375" style="492" customWidth="1"/>
    <col min="18" max="18" width="1.125" customWidth="1"/>
    <col min="21" max="21" width="9" style="502"/>
  </cols>
  <sheetData>
    <row r="1" spans="2:21" ht="2.1" customHeight="1"/>
    <row r="2" spans="2:21" ht="39" customHeight="1"/>
    <row r="3" spans="2:21" ht="17.25" customHeight="1">
      <c r="B3" s="185" t="s">
        <v>258</v>
      </c>
      <c r="C3" s="204"/>
      <c r="D3" s="204"/>
      <c r="E3" s="489"/>
      <c r="F3" s="204"/>
      <c r="G3" s="204"/>
      <c r="H3" s="489"/>
      <c r="I3" s="204"/>
      <c r="J3" s="158"/>
      <c r="K3" s="489"/>
      <c r="L3" s="204"/>
      <c r="M3" s="158"/>
      <c r="N3" s="489"/>
      <c r="O3" s="204"/>
      <c r="Q3" s="500" t="s">
        <v>777</v>
      </c>
    </row>
    <row r="4" spans="2:21" ht="13.35" customHeight="1" thickBot="1"/>
    <row r="5" spans="2:21" s="429" customFormat="1" ht="30.75" customHeight="1">
      <c r="B5" s="1348" t="s">
        <v>211</v>
      </c>
      <c r="C5" s="1350" t="s">
        <v>787</v>
      </c>
      <c r="D5" s="1351"/>
      <c r="E5" s="1352"/>
      <c r="F5" s="1350" t="s">
        <v>779</v>
      </c>
      <c r="G5" s="1351"/>
      <c r="H5" s="1352"/>
      <c r="I5" s="1353" t="s">
        <v>781</v>
      </c>
      <c r="J5" s="1354"/>
      <c r="K5" s="1355"/>
      <c r="L5" s="1353" t="s">
        <v>783</v>
      </c>
      <c r="M5" s="1354"/>
      <c r="N5" s="1355"/>
      <c r="O5" s="1353" t="s">
        <v>785</v>
      </c>
      <c r="P5" s="1354"/>
      <c r="Q5" s="1355"/>
      <c r="U5" s="96" t="s">
        <v>792</v>
      </c>
    </row>
    <row r="6" spans="2:21" s="429" customFormat="1" ht="30.75" customHeight="1" thickBot="1">
      <c r="B6" s="1349"/>
      <c r="C6" s="137" t="s">
        <v>631</v>
      </c>
      <c r="D6" s="125" t="s">
        <v>554</v>
      </c>
      <c r="E6" s="490" t="s">
        <v>13</v>
      </c>
      <c r="F6" s="137" t="s">
        <v>631</v>
      </c>
      <c r="G6" s="125" t="s">
        <v>554</v>
      </c>
      <c r="H6" s="490" t="s">
        <v>13</v>
      </c>
      <c r="I6" s="196" t="s">
        <v>631</v>
      </c>
      <c r="J6" s="125" t="s">
        <v>554</v>
      </c>
      <c r="K6" s="493" t="s">
        <v>13</v>
      </c>
      <c r="L6" s="197" t="s">
        <v>631</v>
      </c>
      <c r="M6" s="125" t="s">
        <v>554</v>
      </c>
      <c r="N6" s="497" t="s">
        <v>13</v>
      </c>
      <c r="O6" s="198" t="s">
        <v>631</v>
      </c>
      <c r="P6" s="125" t="s">
        <v>554</v>
      </c>
      <c r="Q6" s="497" t="s">
        <v>13</v>
      </c>
      <c r="U6" s="502"/>
    </row>
    <row r="7" spans="2:21" s="430" customFormat="1" ht="27.75" customHeight="1">
      <c r="B7" s="97">
        <v>1</v>
      </c>
      <c r="C7" s="109" t="s">
        <v>906</v>
      </c>
      <c r="D7" s="98">
        <v>173766</v>
      </c>
      <c r="E7" s="463">
        <v>5.3497593093329687E-2</v>
      </c>
      <c r="F7" s="109" t="s">
        <v>187</v>
      </c>
      <c r="G7" s="98">
        <v>164942</v>
      </c>
      <c r="H7" s="463">
        <v>2.2642445284890567E-2</v>
      </c>
      <c r="I7" s="99" t="s">
        <v>187</v>
      </c>
      <c r="J7" s="123">
        <v>161290</v>
      </c>
      <c r="K7" s="494">
        <v>3.37313413704039E-2</v>
      </c>
      <c r="L7" s="100" t="s">
        <v>187</v>
      </c>
      <c r="M7" s="123">
        <v>156027</v>
      </c>
      <c r="N7" s="498">
        <v>5.3154867973432607E-2</v>
      </c>
      <c r="O7" s="99" t="s">
        <v>187</v>
      </c>
      <c r="P7" s="123">
        <v>148152</v>
      </c>
      <c r="Q7" s="498">
        <v>4.3199053634424001E-2</v>
      </c>
      <c r="U7" s="503">
        <v>142017</v>
      </c>
    </row>
    <row r="8" spans="2:21" s="430" customFormat="1" ht="27.75" customHeight="1">
      <c r="B8" s="101">
        <v>2</v>
      </c>
      <c r="C8" s="110" t="s">
        <v>7</v>
      </c>
      <c r="D8" s="459">
        <v>50689</v>
      </c>
      <c r="E8" s="1130">
        <v>-3.7794229309035643E-2</v>
      </c>
      <c r="F8" s="110" t="s">
        <v>7</v>
      </c>
      <c r="G8" s="459">
        <v>52680</v>
      </c>
      <c r="H8" s="1130">
        <v>-6.2814781280063903E-3</v>
      </c>
      <c r="I8" s="103" t="s">
        <v>7</v>
      </c>
      <c r="J8" s="456">
        <v>53013</v>
      </c>
      <c r="K8" s="1132">
        <v>-2.8674557514016596E-2</v>
      </c>
      <c r="L8" s="104" t="s">
        <v>7</v>
      </c>
      <c r="M8" s="456">
        <v>54578</v>
      </c>
      <c r="N8" s="1133">
        <v>-2.4713639856328462E-2</v>
      </c>
      <c r="O8" s="103" t="s">
        <v>7</v>
      </c>
      <c r="P8" s="456">
        <v>55961</v>
      </c>
      <c r="Q8" s="1133">
        <v>-2.3368237347294984E-2</v>
      </c>
      <c r="U8" s="503">
        <v>57300</v>
      </c>
    </row>
    <row r="9" spans="2:21" s="430" customFormat="1" ht="27.75" customHeight="1">
      <c r="B9" s="101">
        <v>3</v>
      </c>
      <c r="C9" s="110" t="s">
        <v>191</v>
      </c>
      <c r="D9" s="459">
        <v>48589</v>
      </c>
      <c r="E9" s="464">
        <v>5.9322403418505365E-2</v>
      </c>
      <c r="F9" s="110" t="s">
        <v>191</v>
      </c>
      <c r="G9" s="459">
        <v>45868</v>
      </c>
      <c r="H9" s="464">
        <v>3.4670997721684582E-2</v>
      </c>
      <c r="I9" s="103" t="s">
        <v>191</v>
      </c>
      <c r="J9" s="456">
        <v>44331</v>
      </c>
      <c r="K9" s="469">
        <v>5.2218081697562369E-2</v>
      </c>
      <c r="L9" s="104" t="s">
        <v>191</v>
      </c>
      <c r="M9" s="456">
        <v>42131</v>
      </c>
      <c r="N9" s="473">
        <v>6.5420797086789495E-2</v>
      </c>
      <c r="O9" s="103" t="s">
        <v>191</v>
      </c>
      <c r="P9" s="456">
        <v>39544</v>
      </c>
      <c r="Q9" s="473">
        <v>7.4711237939937503E-2</v>
      </c>
      <c r="U9" s="503">
        <v>36795</v>
      </c>
    </row>
    <row r="10" spans="2:21" s="430" customFormat="1" ht="27.75" customHeight="1">
      <c r="B10" s="101">
        <v>4</v>
      </c>
      <c r="C10" s="110" t="s">
        <v>96</v>
      </c>
      <c r="D10" s="459">
        <v>39902</v>
      </c>
      <c r="E10" s="464">
        <v>5.863313169903428E-2</v>
      </c>
      <c r="F10" s="110" t="s">
        <v>96</v>
      </c>
      <c r="G10" s="459">
        <v>37692</v>
      </c>
      <c r="H10" s="464">
        <v>2.8374986358179699E-2</v>
      </c>
      <c r="I10" s="103" t="s">
        <v>96</v>
      </c>
      <c r="J10" s="456">
        <v>36652</v>
      </c>
      <c r="K10" s="469">
        <v>4.0599625234228665E-2</v>
      </c>
      <c r="L10" s="104" t="s">
        <v>96</v>
      </c>
      <c r="M10" s="456">
        <v>35222</v>
      </c>
      <c r="N10" s="473">
        <v>6.8272117921809983E-2</v>
      </c>
      <c r="O10" s="103" t="s">
        <v>96</v>
      </c>
      <c r="P10" s="456">
        <v>32971</v>
      </c>
      <c r="Q10" s="473">
        <v>2.8319246483485605E-2</v>
      </c>
      <c r="U10" s="503">
        <v>32063</v>
      </c>
    </row>
    <row r="11" spans="2:21" s="430" customFormat="1" ht="27.75" customHeight="1">
      <c r="B11" s="101">
        <v>5</v>
      </c>
      <c r="C11" s="110" t="s">
        <v>247</v>
      </c>
      <c r="D11" s="459">
        <v>17575</v>
      </c>
      <c r="E11" s="464">
        <v>2.5858043427504196E-2</v>
      </c>
      <c r="F11" s="110" t="s">
        <v>247</v>
      </c>
      <c r="G11" s="459">
        <v>17132</v>
      </c>
      <c r="H11" s="464">
        <v>4.661249923636146E-2</v>
      </c>
      <c r="I11" s="103" t="s">
        <v>247</v>
      </c>
      <c r="J11" s="456">
        <v>16369</v>
      </c>
      <c r="K11" s="469">
        <v>6.8123980424143582E-2</v>
      </c>
      <c r="L11" s="104" t="s">
        <v>247</v>
      </c>
      <c r="M11" s="456">
        <v>15325</v>
      </c>
      <c r="N11" s="473">
        <v>4.2304291641161562E-2</v>
      </c>
      <c r="O11" s="103" t="s">
        <v>247</v>
      </c>
      <c r="P11" s="456">
        <v>14703</v>
      </c>
      <c r="Q11" s="473">
        <v>1.3301171605789142E-2</v>
      </c>
      <c r="U11" s="503">
        <v>14510</v>
      </c>
    </row>
    <row r="12" spans="2:21" s="430" customFormat="1" ht="27.75" customHeight="1">
      <c r="B12" s="101">
        <v>6</v>
      </c>
      <c r="C12" s="110" t="s">
        <v>203</v>
      </c>
      <c r="D12" s="459">
        <v>11246</v>
      </c>
      <c r="E12" s="1130">
        <v>-1.7902366605536679E-2</v>
      </c>
      <c r="F12" s="110" t="s">
        <v>203</v>
      </c>
      <c r="G12" s="459">
        <v>11451</v>
      </c>
      <c r="H12" s="464">
        <v>2.3964946794241326E-2</v>
      </c>
      <c r="I12" s="103" t="s">
        <v>203</v>
      </c>
      <c r="J12" s="456">
        <v>11183</v>
      </c>
      <c r="K12" s="469">
        <v>8.0544120279224529E-4</v>
      </c>
      <c r="L12" s="104" t="s">
        <v>203</v>
      </c>
      <c r="M12" s="456">
        <v>11174</v>
      </c>
      <c r="N12" s="1133">
        <v>-1.115044247787611E-2</v>
      </c>
      <c r="O12" s="103" t="s">
        <v>203</v>
      </c>
      <c r="P12" s="456">
        <v>11300</v>
      </c>
      <c r="Q12" s="473">
        <v>1.0630758327427881E-3</v>
      </c>
      <c r="U12" s="503">
        <v>11288</v>
      </c>
    </row>
    <row r="13" spans="2:21" s="430" customFormat="1" ht="27.75" customHeight="1">
      <c r="B13" s="101">
        <v>7</v>
      </c>
      <c r="C13" s="110" t="s">
        <v>193</v>
      </c>
      <c r="D13" s="452">
        <v>10029</v>
      </c>
      <c r="E13" s="464">
        <v>9.9188952213941306E-2</v>
      </c>
      <c r="F13" s="110" t="s">
        <v>193</v>
      </c>
      <c r="G13" s="452">
        <v>9124</v>
      </c>
      <c r="H13" s="1130">
        <v>-4.3821209465377819E-4</v>
      </c>
      <c r="I13" s="103" t="s">
        <v>193</v>
      </c>
      <c r="J13" s="454">
        <v>9128</v>
      </c>
      <c r="K13" s="469">
        <v>6.7352666043030807E-2</v>
      </c>
      <c r="L13" s="104" t="s">
        <v>193</v>
      </c>
      <c r="M13" s="454">
        <v>8552</v>
      </c>
      <c r="N13" s="473">
        <v>3.3599226492627476E-2</v>
      </c>
      <c r="O13" s="103" t="s">
        <v>193</v>
      </c>
      <c r="P13" s="454">
        <v>8274</v>
      </c>
      <c r="Q13" s="473">
        <v>1.6337059329320613E-2</v>
      </c>
      <c r="U13" s="503">
        <v>8141</v>
      </c>
    </row>
    <row r="14" spans="2:21" s="430" customFormat="1" ht="27.75" customHeight="1">
      <c r="B14" s="101">
        <v>8</v>
      </c>
      <c r="C14" s="110" t="s">
        <v>181</v>
      </c>
      <c r="D14" s="452">
        <v>8781</v>
      </c>
      <c r="E14" s="464">
        <v>3.9909995262908504E-2</v>
      </c>
      <c r="F14" s="110" t="s">
        <v>181</v>
      </c>
      <c r="G14" s="452">
        <v>8444</v>
      </c>
      <c r="H14" s="464">
        <v>4.9074419182507212E-2</v>
      </c>
      <c r="I14" s="103" t="s">
        <v>194</v>
      </c>
      <c r="J14" s="454">
        <v>8420</v>
      </c>
      <c r="K14" s="469">
        <v>4.9482737130749133E-2</v>
      </c>
      <c r="L14" s="104" t="s">
        <v>194</v>
      </c>
      <c r="M14" s="454">
        <v>8023</v>
      </c>
      <c r="N14" s="473">
        <v>6.7030190184865113E-2</v>
      </c>
      <c r="O14" s="103" t="s">
        <v>194</v>
      </c>
      <c r="P14" s="454">
        <v>7519</v>
      </c>
      <c r="Q14" s="473">
        <v>8.1559263521288727E-2</v>
      </c>
      <c r="U14" s="503">
        <v>6952</v>
      </c>
    </row>
    <row r="15" spans="2:21" s="430" customFormat="1" ht="27.75" customHeight="1">
      <c r="B15" s="101">
        <v>9</v>
      </c>
      <c r="C15" s="110" t="s">
        <v>194</v>
      </c>
      <c r="D15" s="452">
        <v>8150</v>
      </c>
      <c r="E15" s="464">
        <v>0.19606692104490753</v>
      </c>
      <c r="F15" s="110" t="s">
        <v>196</v>
      </c>
      <c r="G15" s="452">
        <v>6835</v>
      </c>
      <c r="H15" s="1130">
        <v>-2.7738264580369876E-2</v>
      </c>
      <c r="I15" s="103" t="s">
        <v>181</v>
      </c>
      <c r="J15" s="454">
        <v>8049</v>
      </c>
      <c r="K15" s="469">
        <v>6.4400952129066491E-2</v>
      </c>
      <c r="L15" s="104" t="s">
        <v>181</v>
      </c>
      <c r="M15" s="454">
        <v>7562</v>
      </c>
      <c r="N15" s="473">
        <v>5.4084192918873786E-2</v>
      </c>
      <c r="O15" s="103" t="s">
        <v>181</v>
      </c>
      <c r="P15" s="454">
        <v>7174</v>
      </c>
      <c r="Q15" s="473">
        <v>4.152148664343791E-2</v>
      </c>
      <c r="U15" s="503">
        <v>6888</v>
      </c>
    </row>
    <row r="16" spans="2:21" s="430" customFormat="1" ht="27.75" customHeight="1">
      <c r="B16" s="101">
        <v>10</v>
      </c>
      <c r="C16" s="110" t="s">
        <v>196</v>
      </c>
      <c r="D16" s="452">
        <v>7501</v>
      </c>
      <c r="E16" s="464">
        <v>9.7439648866130213E-2</v>
      </c>
      <c r="F16" s="110" t="s">
        <v>194</v>
      </c>
      <c r="G16" s="452">
        <v>6814</v>
      </c>
      <c r="H16" s="1130">
        <v>-0.19073634204275536</v>
      </c>
      <c r="I16" s="103" t="s">
        <v>196</v>
      </c>
      <c r="J16" s="454">
        <v>7030</v>
      </c>
      <c r="K16" s="469">
        <v>8.7393658159319321E-2</v>
      </c>
      <c r="L16" s="104" t="s">
        <v>196</v>
      </c>
      <c r="M16" s="454">
        <v>6465</v>
      </c>
      <c r="N16" s="473">
        <v>3.8053949903660955E-2</v>
      </c>
      <c r="O16" s="103" t="s">
        <v>196</v>
      </c>
      <c r="P16" s="454">
        <v>6228</v>
      </c>
      <c r="Q16" s="1133">
        <v>-4.228817468860524E-2</v>
      </c>
      <c r="U16" s="503">
        <v>6503</v>
      </c>
    </row>
    <row r="17" spans="2:21" s="430" customFormat="1" ht="27.75" customHeight="1">
      <c r="B17" s="101">
        <v>11</v>
      </c>
      <c r="C17" s="110" t="s">
        <v>198</v>
      </c>
      <c r="D17" s="452">
        <v>5098</v>
      </c>
      <c r="E17" s="464">
        <v>4.8108552631578982E-2</v>
      </c>
      <c r="F17" s="110" t="s">
        <v>198</v>
      </c>
      <c r="G17" s="452">
        <v>4864</v>
      </c>
      <c r="H17" s="464">
        <v>3.9094210638752402E-2</v>
      </c>
      <c r="I17" s="103" t="s">
        <v>198</v>
      </c>
      <c r="J17" s="454">
        <v>4681</v>
      </c>
      <c r="K17" s="1132">
        <v>-6.7158230370665595E-2</v>
      </c>
      <c r="L17" s="104" t="s">
        <v>198</v>
      </c>
      <c r="M17" s="454">
        <v>5018</v>
      </c>
      <c r="N17" s="473">
        <v>0.1210902591599643</v>
      </c>
      <c r="O17" s="103" t="s">
        <v>198</v>
      </c>
      <c r="P17" s="454">
        <v>4476</v>
      </c>
      <c r="Q17" s="473">
        <v>5.8406242610546277E-2</v>
      </c>
      <c r="U17" s="503">
        <v>4229</v>
      </c>
    </row>
    <row r="18" spans="2:21" s="430" customFormat="1" ht="27.75" customHeight="1">
      <c r="B18" s="101">
        <v>12</v>
      </c>
      <c r="C18" s="110" t="s">
        <v>204</v>
      </c>
      <c r="D18" s="452">
        <v>5008</v>
      </c>
      <c r="E18" s="464">
        <v>6.1241788514515783E-2</v>
      </c>
      <c r="F18" s="110" t="s">
        <v>204</v>
      </c>
      <c r="G18" s="452">
        <v>4719</v>
      </c>
      <c r="H18" s="464">
        <v>3.7142857142857144E-2</v>
      </c>
      <c r="I18" s="103" t="s">
        <v>204</v>
      </c>
      <c r="J18" s="454">
        <v>4550</v>
      </c>
      <c r="K18" s="469">
        <v>3.7391700866393096E-2</v>
      </c>
      <c r="L18" s="104" t="s">
        <v>204</v>
      </c>
      <c r="M18" s="454">
        <v>4386</v>
      </c>
      <c r="N18" s="473">
        <v>5.4073540014419663E-2</v>
      </c>
      <c r="O18" s="103" t="s">
        <v>204</v>
      </c>
      <c r="P18" s="454">
        <v>4161</v>
      </c>
      <c r="Q18" s="473">
        <v>2.2107590272660183E-2</v>
      </c>
      <c r="U18" s="503">
        <v>4071</v>
      </c>
    </row>
    <row r="19" spans="2:21" s="430" customFormat="1" ht="27.75" customHeight="1">
      <c r="B19" s="101">
        <v>13</v>
      </c>
      <c r="C19" s="110" t="s">
        <v>200</v>
      </c>
      <c r="D19" s="452">
        <v>4405</v>
      </c>
      <c r="E19" s="464">
        <v>3.0891645214135233E-2</v>
      </c>
      <c r="F19" s="110" t="s">
        <v>200</v>
      </c>
      <c r="G19" s="452">
        <v>4273</v>
      </c>
      <c r="H19" s="464">
        <v>4.2303172737956363E-3</v>
      </c>
      <c r="I19" s="103" t="s">
        <v>200</v>
      </c>
      <c r="J19" s="454">
        <v>4255</v>
      </c>
      <c r="K19" s="469">
        <v>2.4067388688327362E-2</v>
      </c>
      <c r="L19" s="104" t="s">
        <v>200</v>
      </c>
      <c r="M19" s="454">
        <v>4155</v>
      </c>
      <c r="N19" s="473">
        <v>3.3325043521511999E-2</v>
      </c>
      <c r="O19" s="103" t="s">
        <v>200</v>
      </c>
      <c r="P19" s="454">
        <v>4021</v>
      </c>
      <c r="Q19" s="473">
        <v>2.3415627386103255E-2</v>
      </c>
      <c r="U19" s="503">
        <v>3929</v>
      </c>
    </row>
    <row r="20" spans="2:21" s="430" customFormat="1" ht="27.75" customHeight="1">
      <c r="B20" s="101">
        <v>14</v>
      </c>
      <c r="C20" s="110" t="s">
        <v>214</v>
      </c>
      <c r="D20" s="452">
        <v>3219</v>
      </c>
      <c r="E20" s="1130">
        <v>-5.8221181977764824E-2</v>
      </c>
      <c r="F20" s="110" t="s">
        <v>214</v>
      </c>
      <c r="G20" s="452">
        <v>3418</v>
      </c>
      <c r="H20" s="1130">
        <v>-2.1751574127074957E-2</v>
      </c>
      <c r="I20" s="103" t="s">
        <v>214</v>
      </c>
      <c r="J20" s="454">
        <v>3494</v>
      </c>
      <c r="K20" s="1132">
        <v>-4.0109890109890078E-2</v>
      </c>
      <c r="L20" s="94" t="s">
        <v>214</v>
      </c>
      <c r="M20" s="454">
        <v>3640</v>
      </c>
      <c r="N20" s="473">
        <v>3.2917139614074831E-2</v>
      </c>
      <c r="O20" s="95" t="s">
        <v>214</v>
      </c>
      <c r="P20" s="454">
        <v>3524</v>
      </c>
      <c r="Q20" s="473">
        <v>3.830288744843835E-2</v>
      </c>
      <c r="U20" s="503">
        <v>3394</v>
      </c>
    </row>
    <row r="21" spans="2:21" s="430" customFormat="1" ht="27.75" customHeight="1">
      <c r="B21" s="101">
        <v>15</v>
      </c>
      <c r="C21" s="110" t="s">
        <v>189</v>
      </c>
      <c r="D21" s="452">
        <v>3215</v>
      </c>
      <c r="E21" s="464">
        <v>0.13403880070546736</v>
      </c>
      <c r="F21" s="110" t="s">
        <v>189</v>
      </c>
      <c r="G21" s="452">
        <v>2835</v>
      </c>
      <c r="H21" s="464">
        <v>0.11790220820189279</v>
      </c>
      <c r="I21" s="103" t="s">
        <v>183</v>
      </c>
      <c r="J21" s="454">
        <v>2721</v>
      </c>
      <c r="K21" s="469">
        <v>1.1148272017837302E-2</v>
      </c>
      <c r="L21" s="104" t="s">
        <v>183</v>
      </c>
      <c r="M21" s="454">
        <v>2691</v>
      </c>
      <c r="N21" s="473">
        <v>2.2805017103762815E-2</v>
      </c>
      <c r="O21" s="103" t="s">
        <v>183</v>
      </c>
      <c r="P21" s="454">
        <v>2631</v>
      </c>
      <c r="Q21" s="1133">
        <v>-3.4140969162995582E-2</v>
      </c>
      <c r="U21" s="503">
        <v>2724</v>
      </c>
    </row>
    <row r="22" spans="2:21" s="430" customFormat="1" ht="27.75" customHeight="1">
      <c r="B22" s="101">
        <v>16</v>
      </c>
      <c r="C22" s="722" t="s">
        <v>1082</v>
      </c>
      <c r="D22" s="452">
        <v>2773</v>
      </c>
      <c r="E22" s="464">
        <v>1.986024273630016E-2</v>
      </c>
      <c r="F22" s="722" t="s">
        <v>212</v>
      </c>
      <c r="G22" s="452">
        <v>2719</v>
      </c>
      <c r="H22" s="464">
        <v>9.2798812175203249E-3</v>
      </c>
      <c r="I22" s="725" t="s">
        <v>212</v>
      </c>
      <c r="J22" s="454">
        <v>2694</v>
      </c>
      <c r="K22" s="469">
        <v>2.9029793735676046E-2</v>
      </c>
      <c r="L22" s="724" t="s">
        <v>212</v>
      </c>
      <c r="M22" s="454">
        <v>2618</v>
      </c>
      <c r="N22" s="473">
        <v>2.6666666666666616E-2</v>
      </c>
      <c r="O22" s="725" t="s">
        <v>212</v>
      </c>
      <c r="P22" s="454">
        <v>2550</v>
      </c>
      <c r="Q22" s="473">
        <v>1.6341171781586228E-2</v>
      </c>
      <c r="U22" s="503">
        <v>2509</v>
      </c>
    </row>
    <row r="23" spans="2:21" s="430" customFormat="1" ht="27.75" customHeight="1">
      <c r="B23" s="101">
        <v>17</v>
      </c>
      <c r="C23" s="110" t="s">
        <v>183</v>
      </c>
      <c r="D23" s="452">
        <v>2754</v>
      </c>
      <c r="E23" s="464">
        <v>1.4738393515106862E-2</v>
      </c>
      <c r="F23" s="110" t="s">
        <v>183</v>
      </c>
      <c r="G23" s="452">
        <v>2714</v>
      </c>
      <c r="H23" s="1130">
        <v>-2.5725836089672827E-3</v>
      </c>
      <c r="I23" s="103" t="s">
        <v>218</v>
      </c>
      <c r="J23" s="454">
        <v>2685</v>
      </c>
      <c r="K23" s="469">
        <v>3.8684719535783341E-2</v>
      </c>
      <c r="L23" s="104" t="s">
        <v>218</v>
      </c>
      <c r="M23" s="454">
        <v>2585</v>
      </c>
      <c r="N23" s="473">
        <v>1.6915814319433453E-2</v>
      </c>
      <c r="O23" s="103" t="s">
        <v>218</v>
      </c>
      <c r="P23" s="454">
        <v>2542</v>
      </c>
      <c r="Q23" s="473">
        <v>2.4999999999999911E-2</v>
      </c>
      <c r="U23" s="503">
        <v>2480</v>
      </c>
    </row>
    <row r="24" spans="2:21" s="430" customFormat="1" ht="27.75" customHeight="1">
      <c r="B24" s="101">
        <v>18</v>
      </c>
      <c r="C24" s="110" t="s">
        <v>213</v>
      </c>
      <c r="D24" s="452">
        <v>2679</v>
      </c>
      <c r="E24" s="464">
        <v>1.9406392694063967E-2</v>
      </c>
      <c r="F24" s="110" t="s">
        <v>213</v>
      </c>
      <c r="G24" s="452">
        <v>2628</v>
      </c>
      <c r="H24" s="464">
        <v>6.1818181818181772E-2</v>
      </c>
      <c r="I24" s="103" t="s">
        <v>189</v>
      </c>
      <c r="J24" s="454">
        <v>2536</v>
      </c>
      <c r="K24" s="469">
        <v>0.20647002854424357</v>
      </c>
      <c r="L24" s="104" t="s">
        <v>213</v>
      </c>
      <c r="M24" s="454">
        <v>2240</v>
      </c>
      <c r="N24" s="1133">
        <v>-8.7947882736156391E-2</v>
      </c>
      <c r="O24" s="103" t="s">
        <v>213</v>
      </c>
      <c r="P24" s="454">
        <v>2456</v>
      </c>
      <c r="Q24" s="1133">
        <v>-2.5396825396825418E-2</v>
      </c>
      <c r="U24" s="503">
        <v>2520</v>
      </c>
    </row>
    <row r="25" spans="2:21" s="430" customFormat="1" ht="27.75" customHeight="1">
      <c r="B25" s="101">
        <v>19</v>
      </c>
      <c r="C25" s="110" t="s">
        <v>218</v>
      </c>
      <c r="D25" s="452">
        <v>2679</v>
      </c>
      <c r="E25" s="464">
        <v>2.4474187380497225E-2</v>
      </c>
      <c r="F25" s="110" t="s">
        <v>218</v>
      </c>
      <c r="G25" s="452">
        <v>2615</v>
      </c>
      <c r="H25" s="1130">
        <v>-2.6070763500931071E-2</v>
      </c>
      <c r="I25" s="103" t="s">
        <v>213</v>
      </c>
      <c r="J25" s="454">
        <v>2475</v>
      </c>
      <c r="K25" s="469">
        <v>0.10491071428571419</v>
      </c>
      <c r="L25" s="104" t="s">
        <v>216</v>
      </c>
      <c r="M25" s="454">
        <v>2183</v>
      </c>
      <c r="N25" s="1133">
        <v>-2.1515015688032268E-2</v>
      </c>
      <c r="O25" s="103" t="s">
        <v>216</v>
      </c>
      <c r="P25" s="454">
        <v>2231</v>
      </c>
      <c r="Q25" s="473">
        <v>5.534531693472089E-2</v>
      </c>
      <c r="U25" s="503">
        <v>2114</v>
      </c>
    </row>
    <row r="26" spans="2:21" s="430" customFormat="1" ht="27.75" customHeight="1">
      <c r="B26" s="101">
        <v>20</v>
      </c>
      <c r="C26" s="110" t="s">
        <v>216</v>
      </c>
      <c r="D26" s="452">
        <v>2482</v>
      </c>
      <c r="E26" s="464">
        <v>5.706984667802395E-2</v>
      </c>
      <c r="F26" s="110" t="s">
        <v>216</v>
      </c>
      <c r="G26" s="452">
        <v>2348</v>
      </c>
      <c r="H26" s="464">
        <v>5.1971326164874654E-2</v>
      </c>
      <c r="I26" s="103" t="s">
        <v>205</v>
      </c>
      <c r="J26" s="454">
        <v>2256</v>
      </c>
      <c r="K26" s="469">
        <v>3.5337310692978408E-2</v>
      </c>
      <c r="L26" s="104" t="s">
        <v>205</v>
      </c>
      <c r="M26" s="454">
        <v>2179</v>
      </c>
      <c r="N26" s="473">
        <v>2.7345591702027328E-2</v>
      </c>
      <c r="O26" s="103" t="s">
        <v>205</v>
      </c>
      <c r="P26" s="454">
        <v>2121</v>
      </c>
      <c r="Q26" s="473">
        <v>1.3377926421404673E-2</v>
      </c>
      <c r="U26" s="503">
        <v>2093</v>
      </c>
    </row>
    <row r="27" spans="2:21" s="430" customFormat="1" ht="27.75" customHeight="1">
      <c r="B27" s="101">
        <v>21</v>
      </c>
      <c r="C27" s="110" t="s">
        <v>205</v>
      </c>
      <c r="D27" s="452">
        <v>2351</v>
      </c>
      <c r="E27" s="464">
        <v>2.1729682746632006E-2</v>
      </c>
      <c r="F27" s="110" t="s">
        <v>205</v>
      </c>
      <c r="G27" s="452">
        <v>2301</v>
      </c>
      <c r="H27" s="464">
        <v>1.9946808510638236E-2</v>
      </c>
      <c r="I27" s="103" t="s">
        <v>216</v>
      </c>
      <c r="J27" s="454">
        <v>2232</v>
      </c>
      <c r="K27" s="469">
        <v>2.244617498854784E-2</v>
      </c>
      <c r="L27" s="104" t="s">
        <v>189</v>
      </c>
      <c r="M27" s="454">
        <v>2102</v>
      </c>
      <c r="N27" s="473">
        <v>0.21573163678426832</v>
      </c>
      <c r="O27" s="103" t="s">
        <v>189</v>
      </c>
      <c r="P27" s="454">
        <v>1729</v>
      </c>
      <c r="Q27" s="473">
        <v>0.10408684546615588</v>
      </c>
      <c r="U27" s="503">
        <v>1566</v>
      </c>
    </row>
    <row r="28" spans="2:21" s="430" customFormat="1" ht="27.75" customHeight="1">
      <c r="B28" s="101">
        <v>22</v>
      </c>
      <c r="C28" s="110" t="s">
        <v>197</v>
      </c>
      <c r="D28" s="452">
        <v>2250</v>
      </c>
      <c r="E28" s="464">
        <v>0.21490280777537807</v>
      </c>
      <c r="F28" s="110" t="s">
        <v>197</v>
      </c>
      <c r="G28" s="452">
        <v>1852</v>
      </c>
      <c r="H28" s="464">
        <v>9.456264775413703E-2</v>
      </c>
      <c r="I28" s="103" t="s">
        <v>197</v>
      </c>
      <c r="J28" s="454">
        <v>1692</v>
      </c>
      <c r="K28" s="469">
        <v>7.2243346007604625E-2</v>
      </c>
      <c r="L28" s="104" t="s">
        <v>180</v>
      </c>
      <c r="M28" s="454">
        <v>1823</v>
      </c>
      <c r="N28" s="473">
        <v>0.13842046585984946</v>
      </c>
      <c r="O28" s="103" t="s">
        <v>180</v>
      </c>
      <c r="P28" s="454">
        <v>1657</v>
      </c>
      <c r="Q28" s="473">
        <v>4.8070841239721718E-2</v>
      </c>
      <c r="U28" s="503">
        <v>1581</v>
      </c>
    </row>
    <row r="29" spans="2:21" s="430" customFormat="1" ht="27.75" customHeight="1">
      <c r="B29" s="101">
        <v>23</v>
      </c>
      <c r="C29" s="110" t="s">
        <v>180</v>
      </c>
      <c r="D29" s="452">
        <v>1888</v>
      </c>
      <c r="E29" s="464">
        <v>8.3189902467010857E-2</v>
      </c>
      <c r="F29" s="110" t="s">
        <v>180</v>
      </c>
      <c r="G29" s="452">
        <v>1743</v>
      </c>
      <c r="H29" s="464">
        <v>3.5650623885917998E-2</v>
      </c>
      <c r="I29" s="103" t="s">
        <v>180</v>
      </c>
      <c r="J29" s="454">
        <v>1683</v>
      </c>
      <c r="K29" s="1132">
        <v>-7.6796489303346149E-2</v>
      </c>
      <c r="L29" s="104" t="s">
        <v>208</v>
      </c>
      <c r="M29" s="454">
        <v>1694</v>
      </c>
      <c r="N29" s="473">
        <v>0.11889035667106995</v>
      </c>
      <c r="O29" s="103" t="s">
        <v>208</v>
      </c>
      <c r="P29" s="454">
        <v>1514</v>
      </c>
      <c r="Q29" s="1133">
        <v>-3.2916392363396829E-3</v>
      </c>
      <c r="U29" s="503">
        <v>1519</v>
      </c>
    </row>
    <row r="30" spans="2:21" s="430" customFormat="1" ht="27.75" customHeight="1">
      <c r="B30" s="101">
        <v>24</v>
      </c>
      <c r="C30" s="110" t="s">
        <v>208</v>
      </c>
      <c r="D30" s="452">
        <v>1504</v>
      </c>
      <c r="E30" s="464">
        <v>2.3825731790333649E-2</v>
      </c>
      <c r="F30" s="110" t="s">
        <v>179</v>
      </c>
      <c r="G30" s="452">
        <v>1672</v>
      </c>
      <c r="H30" s="464">
        <v>4.8933500627352577E-2</v>
      </c>
      <c r="I30" s="103" t="s">
        <v>208</v>
      </c>
      <c r="J30" s="454">
        <v>1609</v>
      </c>
      <c r="K30" s="1132">
        <v>-5.0177095631641078E-2</v>
      </c>
      <c r="L30" s="104" t="s">
        <v>197</v>
      </c>
      <c r="M30" s="454">
        <v>1578</v>
      </c>
      <c r="N30" s="473">
        <v>4.7113470471134677E-2</v>
      </c>
      <c r="O30" s="103" t="s">
        <v>197</v>
      </c>
      <c r="P30" s="454">
        <v>1507</v>
      </c>
      <c r="Q30" s="473">
        <v>5.4583624912526219E-2</v>
      </c>
      <c r="U30" s="503">
        <v>1429</v>
      </c>
    </row>
    <row r="31" spans="2:21" s="430" customFormat="1" ht="27.75" customHeight="1" thickBot="1">
      <c r="B31" s="105">
        <v>25</v>
      </c>
      <c r="C31" s="111" t="s">
        <v>179</v>
      </c>
      <c r="D31" s="453">
        <v>1420</v>
      </c>
      <c r="E31" s="1131">
        <v>-0.15071770334928225</v>
      </c>
      <c r="F31" s="111" t="s">
        <v>208</v>
      </c>
      <c r="G31" s="453">
        <v>1469</v>
      </c>
      <c r="H31" s="1131">
        <v>-8.7010565568676146E-2</v>
      </c>
      <c r="I31" s="106" t="s">
        <v>179</v>
      </c>
      <c r="J31" s="455">
        <v>1594</v>
      </c>
      <c r="K31" s="495">
        <v>0.2492163009404389</v>
      </c>
      <c r="L31" s="107" t="s">
        <v>179</v>
      </c>
      <c r="M31" s="455">
        <v>1276</v>
      </c>
      <c r="N31" s="475">
        <v>1.2698412698412653E-2</v>
      </c>
      <c r="O31" s="106" t="s">
        <v>179</v>
      </c>
      <c r="P31" s="455">
        <v>1260</v>
      </c>
      <c r="Q31" s="475">
        <v>0.19544592030360541</v>
      </c>
      <c r="U31" s="503">
        <v>1054</v>
      </c>
    </row>
    <row r="32" spans="2:21" s="429" customFormat="1" ht="15" customHeight="1">
      <c r="B32" s="93"/>
      <c r="C32" s="108"/>
      <c r="D32" s="96"/>
      <c r="E32" s="488"/>
      <c r="F32" s="108"/>
      <c r="G32" s="96"/>
      <c r="H32" s="488"/>
      <c r="I32" s="112"/>
      <c r="J32" s="96"/>
      <c r="K32" s="492"/>
      <c r="L32" s="112"/>
      <c r="M32" s="96"/>
      <c r="N32" s="492"/>
      <c r="O32" s="112"/>
      <c r="P32" s="96"/>
      <c r="Q32" s="492"/>
      <c r="U32" s="502"/>
    </row>
    <row r="33" spans="2:21" s="429" customFormat="1" ht="15" customHeight="1">
      <c r="B33" s="160" t="s">
        <v>791</v>
      </c>
      <c r="C33" s="108"/>
      <c r="D33" s="96"/>
      <c r="E33" s="488"/>
      <c r="F33" s="108"/>
      <c r="G33" s="96"/>
      <c r="H33" s="488"/>
      <c r="I33" s="112"/>
      <c r="J33" s="96"/>
      <c r="K33" s="492"/>
      <c r="L33" s="112"/>
      <c r="M33" s="96"/>
      <c r="N33" s="492"/>
      <c r="O33" s="112"/>
      <c r="P33" s="96"/>
      <c r="Q33" s="492"/>
      <c r="U33" s="502"/>
    </row>
    <row r="34" spans="2:21" s="429" customFormat="1" ht="15" customHeight="1">
      <c r="B34" s="93"/>
      <c r="C34" s="108"/>
      <c r="D34" s="96"/>
      <c r="E34" s="488"/>
      <c r="F34" s="108"/>
      <c r="G34" s="96"/>
      <c r="H34" s="488"/>
      <c r="I34" s="112"/>
      <c r="J34" s="96"/>
      <c r="K34" s="492"/>
      <c r="L34" s="112"/>
      <c r="M34" s="96"/>
      <c r="N34" s="492"/>
      <c r="O34" s="112"/>
      <c r="P34" s="96"/>
      <c r="Q34" s="492"/>
      <c r="U34" s="502"/>
    </row>
    <row r="35" spans="2:21" s="429" customFormat="1" ht="15" customHeight="1">
      <c r="B35" s="93"/>
      <c r="C35" s="108"/>
      <c r="D35" s="96"/>
      <c r="E35" s="488"/>
      <c r="F35" s="108"/>
      <c r="G35" s="96"/>
      <c r="H35" s="488"/>
      <c r="I35" s="112"/>
      <c r="J35" s="96"/>
      <c r="K35" s="492"/>
      <c r="L35" s="112"/>
      <c r="M35" s="96"/>
      <c r="N35" s="492"/>
      <c r="O35" s="112"/>
      <c r="P35" s="96"/>
      <c r="Q35" s="492"/>
      <c r="U35" s="502"/>
    </row>
    <row r="36" spans="2:21" s="429" customFormat="1" ht="16.5" customHeight="1">
      <c r="B36" s="93"/>
      <c r="C36" s="108"/>
      <c r="D36" s="96"/>
      <c r="E36" s="488"/>
      <c r="F36" s="108"/>
      <c r="G36" s="96"/>
      <c r="H36" s="488"/>
      <c r="I36" s="112"/>
      <c r="J36" s="96"/>
      <c r="K36" s="492"/>
      <c r="L36" s="112"/>
      <c r="M36" s="96"/>
      <c r="N36" s="492"/>
      <c r="O36" s="112"/>
      <c r="P36" s="96"/>
      <c r="Q36" s="492"/>
      <c r="U36" s="502"/>
    </row>
    <row r="37" spans="2:21" s="429" customFormat="1" ht="38.25" customHeight="1">
      <c r="B37" s="93"/>
      <c r="C37" s="93"/>
      <c r="D37" s="93"/>
      <c r="E37" s="501"/>
      <c r="F37" s="1357"/>
      <c r="G37" s="1357"/>
      <c r="H37" s="1357"/>
      <c r="I37" s="1357"/>
      <c r="J37" s="1357"/>
      <c r="K37" s="1357"/>
      <c r="L37" s="1357"/>
      <c r="M37" s="1357"/>
      <c r="N37" s="1357"/>
      <c r="O37" s="1357"/>
      <c r="P37" s="1357"/>
      <c r="Q37" s="492"/>
      <c r="U37" s="502"/>
    </row>
    <row r="38" spans="2:21" s="429" customFormat="1" ht="13.35" customHeight="1" thickBot="1">
      <c r="B38" s="93"/>
      <c r="C38" s="108"/>
      <c r="D38" s="96"/>
      <c r="E38" s="488"/>
      <c r="F38" s="108"/>
      <c r="G38" s="96"/>
      <c r="H38" s="488"/>
      <c r="I38" s="112"/>
      <c r="J38" s="96"/>
      <c r="K38" s="492"/>
      <c r="L38" s="112"/>
      <c r="M38" s="96"/>
      <c r="N38" s="492"/>
      <c r="O38" s="112"/>
      <c r="P38" s="96"/>
      <c r="Q38" s="492"/>
      <c r="U38" s="502"/>
    </row>
    <row r="39" spans="2:21" s="429" customFormat="1" ht="30.75" customHeight="1">
      <c r="B39" s="1348" t="s">
        <v>211</v>
      </c>
      <c r="C39" s="1350" t="s">
        <v>786</v>
      </c>
      <c r="D39" s="1351"/>
      <c r="E39" s="1352"/>
      <c r="F39" s="1350" t="s">
        <v>778</v>
      </c>
      <c r="G39" s="1351"/>
      <c r="H39" s="1352"/>
      <c r="I39" s="1353" t="s">
        <v>780</v>
      </c>
      <c r="J39" s="1354"/>
      <c r="K39" s="1355"/>
      <c r="L39" s="1353" t="s">
        <v>782</v>
      </c>
      <c r="M39" s="1354"/>
      <c r="N39" s="1355"/>
      <c r="O39" s="1353" t="s">
        <v>784</v>
      </c>
      <c r="P39" s="1354"/>
      <c r="Q39" s="1355"/>
      <c r="U39" s="96" t="s">
        <v>792</v>
      </c>
    </row>
    <row r="40" spans="2:21" s="429" customFormat="1" ht="30.75" customHeight="1" thickBot="1">
      <c r="B40" s="1356"/>
      <c r="C40" s="199" t="s">
        <v>631</v>
      </c>
      <c r="D40" s="126" t="s">
        <v>788</v>
      </c>
      <c r="E40" s="491" t="s">
        <v>13</v>
      </c>
      <c r="F40" s="199" t="s">
        <v>631</v>
      </c>
      <c r="G40" s="126" t="s">
        <v>554</v>
      </c>
      <c r="H40" s="491" t="s">
        <v>13</v>
      </c>
      <c r="I40" s="200" t="s">
        <v>631</v>
      </c>
      <c r="J40" s="126" t="s">
        <v>554</v>
      </c>
      <c r="K40" s="496" t="s">
        <v>13</v>
      </c>
      <c r="L40" s="201" t="s">
        <v>631</v>
      </c>
      <c r="M40" s="126" t="s">
        <v>554</v>
      </c>
      <c r="N40" s="499" t="s">
        <v>13</v>
      </c>
      <c r="O40" s="202" t="s">
        <v>631</v>
      </c>
      <c r="P40" s="126" t="s">
        <v>554</v>
      </c>
      <c r="Q40" s="499" t="s">
        <v>13</v>
      </c>
      <c r="U40" s="502"/>
    </row>
    <row r="41" spans="2:21" s="429" customFormat="1" ht="27.75" customHeight="1">
      <c r="B41" s="120">
        <v>26</v>
      </c>
      <c r="C41" s="127" t="s">
        <v>192</v>
      </c>
      <c r="D41" s="451">
        <v>1224</v>
      </c>
      <c r="E41" s="476">
        <v>8.606921029281267E-2</v>
      </c>
      <c r="F41" s="127" t="s">
        <v>192</v>
      </c>
      <c r="G41" s="451">
        <v>1127</v>
      </c>
      <c r="H41" s="476">
        <v>7.640878701050613E-2</v>
      </c>
      <c r="I41" s="127" t="s">
        <v>192</v>
      </c>
      <c r="J41" s="451">
        <v>1047</v>
      </c>
      <c r="K41" s="479">
        <v>3.3563672260612076E-2</v>
      </c>
      <c r="L41" s="116" t="s">
        <v>192</v>
      </c>
      <c r="M41" s="451">
        <v>1013</v>
      </c>
      <c r="N41" s="1143">
        <v>-5.8881256133463955E-3</v>
      </c>
      <c r="O41" s="127" t="s">
        <v>192</v>
      </c>
      <c r="P41" s="451">
        <v>1019</v>
      </c>
      <c r="Q41" s="482">
        <v>4.62012320328542E-2</v>
      </c>
      <c r="U41" s="502">
        <v>974</v>
      </c>
    </row>
    <row r="42" spans="2:21" s="429" customFormat="1" ht="27.75" customHeight="1">
      <c r="B42" s="121">
        <v>27</v>
      </c>
      <c r="C42" s="115" t="s">
        <v>217</v>
      </c>
      <c r="D42" s="449">
        <v>1059</v>
      </c>
      <c r="E42" s="477">
        <v>6.6465256797582972E-2</v>
      </c>
      <c r="F42" s="115" t="s">
        <v>217</v>
      </c>
      <c r="G42" s="449">
        <v>993</v>
      </c>
      <c r="H42" s="477">
        <v>3.4375000000000044E-2</v>
      </c>
      <c r="I42" s="113" t="s">
        <v>217</v>
      </c>
      <c r="J42" s="449">
        <v>960</v>
      </c>
      <c r="K42" s="480">
        <v>0.15523465703971118</v>
      </c>
      <c r="L42" s="117" t="s">
        <v>232</v>
      </c>
      <c r="M42" s="449">
        <v>881</v>
      </c>
      <c r="N42" s="483">
        <v>3.2825322391559109E-2</v>
      </c>
      <c r="O42" s="113" t="s">
        <v>234</v>
      </c>
      <c r="P42" s="449">
        <v>923</v>
      </c>
      <c r="Q42" s="483">
        <v>4.0586245772266105E-2</v>
      </c>
      <c r="U42" s="502">
        <v>887</v>
      </c>
    </row>
    <row r="43" spans="2:21" s="429" customFormat="1" ht="27.75" customHeight="1">
      <c r="B43" s="121">
        <v>28</v>
      </c>
      <c r="C43" s="115" t="s">
        <v>199</v>
      </c>
      <c r="D43" s="449">
        <v>1025</v>
      </c>
      <c r="E43" s="477">
        <v>7.2175732217573119E-2</v>
      </c>
      <c r="F43" s="115" t="s">
        <v>199</v>
      </c>
      <c r="G43" s="449">
        <v>956</v>
      </c>
      <c r="H43" s="477">
        <v>3.0172413793103425E-2</v>
      </c>
      <c r="I43" s="113" t="s">
        <v>199</v>
      </c>
      <c r="J43" s="449">
        <v>928</v>
      </c>
      <c r="K43" s="480">
        <v>5.5745164960182114E-2</v>
      </c>
      <c r="L43" s="117" t="s">
        <v>199</v>
      </c>
      <c r="M43" s="449">
        <v>879</v>
      </c>
      <c r="N43" s="483">
        <v>4.0236686390532572E-2</v>
      </c>
      <c r="O43" s="113" t="s">
        <v>232</v>
      </c>
      <c r="P43" s="449">
        <v>853</v>
      </c>
      <c r="Q43" s="1142">
        <v>-4.667444574095736E-3</v>
      </c>
      <c r="U43" s="502">
        <v>857</v>
      </c>
    </row>
    <row r="44" spans="2:21" s="429" customFormat="1" ht="27.75" customHeight="1">
      <c r="B44" s="121">
        <v>29</v>
      </c>
      <c r="C44" s="115" t="s">
        <v>232</v>
      </c>
      <c r="D44" s="449">
        <v>949</v>
      </c>
      <c r="E44" s="477">
        <v>2.4838012958963374E-2</v>
      </c>
      <c r="F44" s="115" t="s">
        <v>232</v>
      </c>
      <c r="G44" s="449">
        <v>926</v>
      </c>
      <c r="H44" s="477">
        <v>3.5794183445190253E-2</v>
      </c>
      <c r="I44" s="113" t="s">
        <v>232</v>
      </c>
      <c r="J44" s="449">
        <v>894</v>
      </c>
      <c r="K44" s="480">
        <v>1.4755959137343844E-2</v>
      </c>
      <c r="L44" s="117" t="s">
        <v>217</v>
      </c>
      <c r="M44" s="449">
        <v>831</v>
      </c>
      <c r="N44" s="483">
        <v>7.3643410852713087E-2</v>
      </c>
      <c r="O44" s="113" t="s">
        <v>199</v>
      </c>
      <c r="P44" s="449">
        <v>845</v>
      </c>
      <c r="Q44" s="483">
        <v>0.11184210526315796</v>
      </c>
      <c r="U44" s="502">
        <v>760</v>
      </c>
    </row>
    <row r="45" spans="2:21" s="429" customFormat="1" ht="27.75" customHeight="1">
      <c r="B45" s="121">
        <v>30</v>
      </c>
      <c r="C45" s="115" t="s">
        <v>226</v>
      </c>
      <c r="D45" s="449">
        <v>832</v>
      </c>
      <c r="E45" s="477">
        <v>2.8430160692212603E-2</v>
      </c>
      <c r="F45" s="115" t="s">
        <v>226</v>
      </c>
      <c r="G45" s="449">
        <v>809</v>
      </c>
      <c r="H45" s="477">
        <v>1.8891687657430767E-2</v>
      </c>
      <c r="I45" s="113" t="s">
        <v>226</v>
      </c>
      <c r="J45" s="449">
        <v>794</v>
      </c>
      <c r="K45" s="480">
        <v>8.3219645293315159E-2</v>
      </c>
      <c r="L45" s="117" t="s">
        <v>226</v>
      </c>
      <c r="M45" s="449">
        <v>733</v>
      </c>
      <c r="N45" s="483">
        <v>7.794117647058818E-2</v>
      </c>
      <c r="O45" s="113" t="s">
        <v>217</v>
      </c>
      <c r="P45" s="449">
        <v>774</v>
      </c>
      <c r="Q45" s="483">
        <v>4.8780487804878092E-2</v>
      </c>
      <c r="U45" s="502">
        <v>738</v>
      </c>
    </row>
    <row r="46" spans="2:21" s="429" customFormat="1" ht="27.75" customHeight="1">
      <c r="B46" s="121">
        <v>31</v>
      </c>
      <c r="C46" s="115" t="s">
        <v>210</v>
      </c>
      <c r="D46" s="449">
        <v>808</v>
      </c>
      <c r="E46" s="477">
        <v>0.6489795918367347</v>
      </c>
      <c r="F46" s="115" t="s">
        <v>234</v>
      </c>
      <c r="G46" s="449">
        <v>730</v>
      </c>
      <c r="H46" s="477">
        <v>2.528089887640439E-2</v>
      </c>
      <c r="I46" s="113" t="s">
        <v>234</v>
      </c>
      <c r="J46" s="449">
        <v>712</v>
      </c>
      <c r="K46" s="480">
        <v>5.6497175141243527E-3</v>
      </c>
      <c r="L46" s="117" t="s">
        <v>234</v>
      </c>
      <c r="M46" s="449">
        <v>708</v>
      </c>
      <c r="N46" s="1142">
        <v>-0.23293607800650051</v>
      </c>
      <c r="O46" s="113" t="s">
        <v>226</v>
      </c>
      <c r="P46" s="449">
        <v>680</v>
      </c>
      <c r="Q46" s="483">
        <v>7.9365079365079305E-2</v>
      </c>
      <c r="U46" s="502">
        <v>630</v>
      </c>
    </row>
    <row r="47" spans="2:21" s="429" customFormat="1" ht="27.75" customHeight="1">
      <c r="B47" s="121">
        <v>32</v>
      </c>
      <c r="C47" s="115" t="s">
        <v>234</v>
      </c>
      <c r="D47" s="449">
        <v>715</v>
      </c>
      <c r="E47" s="1135">
        <v>-2.0547945205479423E-2</v>
      </c>
      <c r="F47" s="115" t="s">
        <v>185</v>
      </c>
      <c r="G47" s="449">
        <v>585</v>
      </c>
      <c r="H47" s="477">
        <v>6.8846815834766595E-3</v>
      </c>
      <c r="I47" s="113" t="s">
        <v>185</v>
      </c>
      <c r="J47" s="449">
        <v>581</v>
      </c>
      <c r="K47" s="480">
        <v>5.2536231884057871E-2</v>
      </c>
      <c r="L47" s="117" t="s">
        <v>259</v>
      </c>
      <c r="M47" s="449">
        <v>562</v>
      </c>
      <c r="N47" s="483">
        <v>3.8817005545286554E-2</v>
      </c>
      <c r="O47" s="113" t="s">
        <v>259</v>
      </c>
      <c r="P47" s="449">
        <v>541</v>
      </c>
      <c r="Q47" s="483">
        <v>2.8517110266159662E-2</v>
      </c>
      <c r="U47" s="502">
        <v>526</v>
      </c>
    </row>
    <row r="48" spans="2:21" s="429" customFormat="1" ht="27.75" customHeight="1">
      <c r="B48" s="121">
        <v>33</v>
      </c>
      <c r="C48" s="115" t="s">
        <v>185</v>
      </c>
      <c r="D48" s="449">
        <v>601</v>
      </c>
      <c r="E48" s="477">
        <v>2.7350427350427253E-2</v>
      </c>
      <c r="F48" s="115" t="s">
        <v>259</v>
      </c>
      <c r="G48" s="449">
        <v>574</v>
      </c>
      <c r="H48" s="477">
        <v>7.0175438596491446E-3</v>
      </c>
      <c r="I48" s="113" t="s">
        <v>259</v>
      </c>
      <c r="J48" s="449">
        <v>570</v>
      </c>
      <c r="K48" s="480">
        <v>1.4234875444839812E-2</v>
      </c>
      <c r="L48" s="117" t="s">
        <v>185</v>
      </c>
      <c r="M48" s="449">
        <v>552</v>
      </c>
      <c r="N48" s="483">
        <v>4.3478260869565188E-2</v>
      </c>
      <c r="O48" s="113" t="s">
        <v>185</v>
      </c>
      <c r="P48" s="449">
        <v>529</v>
      </c>
      <c r="Q48" s="483">
        <v>5.5888223552894134E-2</v>
      </c>
      <c r="U48" s="502">
        <v>501</v>
      </c>
    </row>
    <row r="49" spans="2:21" s="429" customFormat="1" ht="27.75" customHeight="1">
      <c r="B49" s="121">
        <v>34</v>
      </c>
      <c r="C49" s="485" t="s">
        <v>397</v>
      </c>
      <c r="D49" s="449">
        <v>598</v>
      </c>
      <c r="E49" s="477">
        <v>5.467372134038806E-2</v>
      </c>
      <c r="F49" s="485" t="s">
        <v>397</v>
      </c>
      <c r="G49" s="449">
        <v>567</v>
      </c>
      <c r="H49" s="477">
        <v>3.0909090909090997E-2</v>
      </c>
      <c r="I49" s="113" t="s">
        <v>244</v>
      </c>
      <c r="J49" s="449">
        <v>553</v>
      </c>
      <c r="K49" s="480">
        <v>1.0968921389396646E-2</v>
      </c>
      <c r="L49" s="117" t="s">
        <v>244</v>
      </c>
      <c r="M49" s="449">
        <v>547</v>
      </c>
      <c r="N49" s="483">
        <v>6.2135922330097015E-2</v>
      </c>
      <c r="O49" s="113" t="s">
        <v>244</v>
      </c>
      <c r="P49" s="449">
        <v>515</v>
      </c>
      <c r="Q49" s="1142">
        <v>-3.8684719535783119E-3</v>
      </c>
      <c r="U49" s="502">
        <v>517</v>
      </c>
    </row>
    <row r="50" spans="2:21" s="429" customFormat="1" ht="27.75" customHeight="1">
      <c r="B50" s="121">
        <v>35</v>
      </c>
      <c r="C50" s="115" t="s">
        <v>624</v>
      </c>
      <c r="D50" s="449">
        <v>565</v>
      </c>
      <c r="E50" s="1135">
        <v>-1.5679442508710784E-2</v>
      </c>
      <c r="F50" s="115" t="s">
        <v>229</v>
      </c>
      <c r="G50" s="449">
        <v>540</v>
      </c>
      <c r="H50" s="477">
        <v>4.0462427745664664E-2</v>
      </c>
      <c r="I50" s="433" t="s">
        <v>397</v>
      </c>
      <c r="J50" s="449">
        <v>550</v>
      </c>
      <c r="K50" s="480">
        <v>7.2124756335282703E-2</v>
      </c>
      <c r="L50" s="435" t="s">
        <v>397</v>
      </c>
      <c r="M50" s="449">
        <v>513</v>
      </c>
      <c r="N50" s="483">
        <v>7.322175732217584E-2</v>
      </c>
      <c r="O50" s="113" t="s">
        <v>229</v>
      </c>
      <c r="P50" s="449">
        <v>508</v>
      </c>
      <c r="Q50" s="1142">
        <v>-2.3076923076923106E-2</v>
      </c>
      <c r="U50" s="502">
        <v>520</v>
      </c>
    </row>
    <row r="51" spans="2:21" s="429" customFormat="1" ht="27.75" customHeight="1">
      <c r="B51" s="121">
        <v>36</v>
      </c>
      <c r="C51" s="115" t="s">
        <v>229</v>
      </c>
      <c r="D51" s="449">
        <v>562</v>
      </c>
      <c r="E51" s="477">
        <v>4.0740740740740744E-2</v>
      </c>
      <c r="F51" s="115" t="s">
        <v>244</v>
      </c>
      <c r="G51" s="449">
        <v>530</v>
      </c>
      <c r="H51" s="1135">
        <v>-4.1591320072332683E-2</v>
      </c>
      <c r="I51" s="113" t="s">
        <v>229</v>
      </c>
      <c r="J51" s="449">
        <v>519</v>
      </c>
      <c r="K51" s="480">
        <v>2.9761904761904656E-2</v>
      </c>
      <c r="L51" s="117" t="s">
        <v>229</v>
      </c>
      <c r="M51" s="449">
        <v>504</v>
      </c>
      <c r="N51" s="1142">
        <v>-7.8740157480314821E-3</v>
      </c>
      <c r="O51" s="113" t="s">
        <v>260</v>
      </c>
      <c r="P51" s="449">
        <v>505</v>
      </c>
      <c r="Q51" s="483">
        <v>4.7717842323651505E-2</v>
      </c>
      <c r="U51" s="502">
        <v>482</v>
      </c>
    </row>
    <row r="52" spans="2:21" s="429" customFormat="1" ht="27.75" customHeight="1">
      <c r="B52" s="121">
        <v>37</v>
      </c>
      <c r="C52" s="115" t="s">
        <v>220</v>
      </c>
      <c r="D52" s="449">
        <v>554</v>
      </c>
      <c r="E52" s="477">
        <v>6.5384615384615374E-2</v>
      </c>
      <c r="F52" s="115" t="s">
        <v>220</v>
      </c>
      <c r="G52" s="449">
        <v>520</v>
      </c>
      <c r="H52" s="477">
        <v>7.7519379844961378E-3</v>
      </c>
      <c r="I52" s="113" t="s">
        <v>220</v>
      </c>
      <c r="J52" s="449">
        <v>516</v>
      </c>
      <c r="K52" s="480">
        <v>9.3220338983050821E-2</v>
      </c>
      <c r="L52" s="117" t="s">
        <v>260</v>
      </c>
      <c r="M52" s="449">
        <v>504</v>
      </c>
      <c r="N52" s="1142">
        <v>-1.980198019801982E-3</v>
      </c>
      <c r="O52" s="113" t="s">
        <v>261</v>
      </c>
      <c r="P52" s="449">
        <v>481</v>
      </c>
      <c r="Q52" s="483">
        <v>5.7142857142857162E-2</v>
      </c>
      <c r="U52" s="502">
        <v>455</v>
      </c>
    </row>
    <row r="53" spans="2:21" s="429" customFormat="1" ht="27.75" customHeight="1">
      <c r="B53" s="121">
        <v>38</v>
      </c>
      <c r="C53" s="115" t="s">
        <v>244</v>
      </c>
      <c r="D53" s="449">
        <v>549</v>
      </c>
      <c r="E53" s="477">
        <v>3.5849056603773688E-2</v>
      </c>
      <c r="F53" s="115" t="s">
        <v>260</v>
      </c>
      <c r="G53" s="449">
        <v>504</v>
      </c>
      <c r="H53" s="1135">
        <v>-1.3698630136986356E-2</v>
      </c>
      <c r="I53" s="113" t="s">
        <v>260</v>
      </c>
      <c r="J53" s="449">
        <v>511</v>
      </c>
      <c r="K53" s="480">
        <v>1.388888888888884E-2</v>
      </c>
      <c r="L53" s="117" t="s">
        <v>261</v>
      </c>
      <c r="M53" s="449">
        <v>497</v>
      </c>
      <c r="N53" s="483">
        <v>3.3264033264033266E-2</v>
      </c>
      <c r="O53" s="433" t="s">
        <v>397</v>
      </c>
      <c r="P53" s="449">
        <v>478</v>
      </c>
      <c r="Q53" s="483">
        <v>7.6576576576576683E-2</v>
      </c>
      <c r="U53" s="502">
        <v>444</v>
      </c>
    </row>
    <row r="54" spans="2:21" s="429" customFormat="1" ht="27.75" customHeight="1">
      <c r="B54" s="121">
        <v>39</v>
      </c>
      <c r="C54" s="115" t="s">
        <v>260</v>
      </c>
      <c r="D54" s="449">
        <v>516</v>
      </c>
      <c r="E54" s="477">
        <v>2.3809523809523725E-2</v>
      </c>
      <c r="F54" s="115" t="s">
        <v>210</v>
      </c>
      <c r="G54" s="449">
        <v>490</v>
      </c>
      <c r="H54" s="477">
        <v>0.16113744075829395</v>
      </c>
      <c r="I54" s="113" t="s">
        <v>261</v>
      </c>
      <c r="J54" s="449">
        <v>478</v>
      </c>
      <c r="K54" s="1141">
        <v>-3.82293762575453E-2</v>
      </c>
      <c r="L54" s="117" t="s">
        <v>220</v>
      </c>
      <c r="M54" s="449">
        <v>472</v>
      </c>
      <c r="N54" s="483">
        <v>0.14563106796116498</v>
      </c>
      <c r="O54" s="113" t="s">
        <v>210</v>
      </c>
      <c r="P54" s="449">
        <v>417</v>
      </c>
      <c r="Q54" s="483">
        <v>0.12702702702702706</v>
      </c>
      <c r="U54" s="502">
        <v>370</v>
      </c>
    </row>
    <row r="55" spans="2:21" s="429" customFormat="1" ht="27.75" customHeight="1">
      <c r="B55" s="121">
        <v>40</v>
      </c>
      <c r="C55" s="115" t="s">
        <v>261</v>
      </c>
      <c r="D55" s="449">
        <v>441</v>
      </c>
      <c r="E55" s="1135">
        <v>-5.7692307692307709E-2</v>
      </c>
      <c r="F55" s="115" t="s">
        <v>261</v>
      </c>
      <c r="G55" s="449">
        <v>468</v>
      </c>
      <c r="H55" s="1135">
        <v>-2.0920502092050208E-2</v>
      </c>
      <c r="I55" s="113" t="s">
        <v>210</v>
      </c>
      <c r="J55" s="449">
        <v>422</v>
      </c>
      <c r="K55" s="480">
        <v>9.5693779904306719E-3</v>
      </c>
      <c r="L55" s="117" t="s">
        <v>210</v>
      </c>
      <c r="M55" s="449">
        <v>418</v>
      </c>
      <c r="N55" s="483">
        <v>2.3980815347721673E-3</v>
      </c>
      <c r="O55" s="113" t="s">
        <v>220</v>
      </c>
      <c r="P55" s="449">
        <v>412</v>
      </c>
      <c r="Q55" s="483">
        <v>8.9947089947089998E-2</v>
      </c>
      <c r="U55" s="502">
        <v>378</v>
      </c>
    </row>
    <row r="56" spans="2:21" s="429" customFormat="1" ht="27.75" customHeight="1">
      <c r="B56" s="121">
        <v>41</v>
      </c>
      <c r="C56" s="115" t="s">
        <v>243</v>
      </c>
      <c r="D56" s="449">
        <v>429</v>
      </c>
      <c r="E56" s="477">
        <v>3.125E-2</v>
      </c>
      <c r="F56" s="115" t="s">
        <v>243</v>
      </c>
      <c r="G56" s="449">
        <v>416</v>
      </c>
      <c r="H56" s="477">
        <v>1.4634146341463428E-2</v>
      </c>
      <c r="I56" s="113" t="s">
        <v>243</v>
      </c>
      <c r="J56" s="449">
        <v>410</v>
      </c>
      <c r="K56" s="480">
        <v>8.4656084656084651E-2</v>
      </c>
      <c r="L56" s="117" t="s">
        <v>243</v>
      </c>
      <c r="M56" s="449">
        <v>378</v>
      </c>
      <c r="N56" s="483">
        <v>2.7173913043478271E-2</v>
      </c>
      <c r="O56" s="113" t="s">
        <v>243</v>
      </c>
      <c r="P56" s="449">
        <v>368</v>
      </c>
      <c r="Q56" s="483">
        <v>4.8433048433048409E-2</v>
      </c>
      <c r="U56" s="502">
        <v>351</v>
      </c>
    </row>
    <row r="57" spans="2:21" s="429" customFormat="1" ht="27.75" customHeight="1">
      <c r="B57" s="121">
        <v>42</v>
      </c>
      <c r="C57" s="115" t="s">
        <v>263</v>
      </c>
      <c r="D57" s="449">
        <v>327</v>
      </c>
      <c r="E57" s="477">
        <v>3.4810126582278444E-2</v>
      </c>
      <c r="F57" s="485" t="s">
        <v>262</v>
      </c>
      <c r="G57" s="449">
        <v>327</v>
      </c>
      <c r="H57" s="1135">
        <v>-3.2544378698224907E-2</v>
      </c>
      <c r="I57" s="485" t="s">
        <v>262</v>
      </c>
      <c r="J57" s="449">
        <v>338</v>
      </c>
      <c r="K57" s="1141">
        <v>-6.3711911357340667E-2</v>
      </c>
      <c r="L57" s="485" t="s">
        <v>262</v>
      </c>
      <c r="M57" s="449">
        <v>361</v>
      </c>
      <c r="N57" s="483">
        <v>6.8047337278106523E-2</v>
      </c>
      <c r="O57" s="485" t="s">
        <v>262</v>
      </c>
      <c r="P57" s="449">
        <v>338</v>
      </c>
      <c r="Q57" s="483">
        <v>0.13804713804713797</v>
      </c>
      <c r="U57" s="502">
        <v>297</v>
      </c>
    </row>
    <row r="58" spans="2:21" s="429" customFormat="1" ht="27.75" customHeight="1">
      <c r="B58" s="121">
        <v>43</v>
      </c>
      <c r="C58" s="485" t="s">
        <v>262</v>
      </c>
      <c r="D58" s="449">
        <v>307</v>
      </c>
      <c r="E58" s="1135">
        <v>-6.1162079510703404E-2</v>
      </c>
      <c r="F58" s="115" t="s">
        <v>263</v>
      </c>
      <c r="G58" s="449">
        <v>316</v>
      </c>
      <c r="H58" s="477">
        <v>0</v>
      </c>
      <c r="I58" s="113" t="s">
        <v>263</v>
      </c>
      <c r="J58" s="449">
        <v>316</v>
      </c>
      <c r="K58" s="1141">
        <v>-6.7846607669616477E-2</v>
      </c>
      <c r="L58" s="117" t="s">
        <v>263</v>
      </c>
      <c r="M58" s="449">
        <v>339</v>
      </c>
      <c r="N58" s="483">
        <v>7.2784810126582222E-2</v>
      </c>
      <c r="O58" s="113" t="s">
        <v>263</v>
      </c>
      <c r="P58" s="449">
        <v>316</v>
      </c>
      <c r="Q58" s="483">
        <v>4.2904290429042868E-2</v>
      </c>
      <c r="U58" s="502">
        <v>303</v>
      </c>
    </row>
    <row r="59" spans="2:21" s="429" customFormat="1" ht="27.75" customHeight="1">
      <c r="B59" s="121">
        <v>44</v>
      </c>
      <c r="C59" s="115" t="s">
        <v>235</v>
      </c>
      <c r="D59" s="449">
        <v>299</v>
      </c>
      <c r="E59" s="477">
        <v>3.819444444444442E-2</v>
      </c>
      <c r="F59" s="115" t="s">
        <v>235</v>
      </c>
      <c r="G59" s="449">
        <v>288</v>
      </c>
      <c r="H59" s="477">
        <v>3.5971223021582732E-2</v>
      </c>
      <c r="I59" s="113" t="s">
        <v>235</v>
      </c>
      <c r="J59" s="449">
        <v>278</v>
      </c>
      <c r="K59" s="480">
        <v>0.19313304721030033</v>
      </c>
      <c r="L59" s="117" t="s">
        <v>265</v>
      </c>
      <c r="M59" s="449">
        <v>298</v>
      </c>
      <c r="N59" s="1142">
        <v>-2.2950819672131195E-2</v>
      </c>
      <c r="O59" s="113" t="s">
        <v>265</v>
      </c>
      <c r="P59" s="449">
        <v>305</v>
      </c>
      <c r="Q59" s="483">
        <v>2.6936026936027035E-2</v>
      </c>
      <c r="U59" s="502">
        <v>297</v>
      </c>
    </row>
    <row r="60" spans="2:21" s="429" customFormat="1" ht="27.75" customHeight="1">
      <c r="B60" s="121">
        <v>45</v>
      </c>
      <c r="C60" s="115" t="s">
        <v>186</v>
      </c>
      <c r="D60" s="449">
        <v>262</v>
      </c>
      <c r="E60" s="477">
        <v>1.9455252918287869E-2</v>
      </c>
      <c r="F60" s="115" t="s">
        <v>264</v>
      </c>
      <c r="G60" s="449">
        <v>267</v>
      </c>
      <c r="H60" s="477">
        <v>7.547169811320753E-3</v>
      </c>
      <c r="I60" s="113" t="s">
        <v>264</v>
      </c>
      <c r="J60" s="449">
        <v>265</v>
      </c>
      <c r="K60" s="480">
        <v>1.1450381679389388E-2</v>
      </c>
      <c r="L60" s="117" t="s">
        <v>264</v>
      </c>
      <c r="M60" s="449">
        <v>262</v>
      </c>
      <c r="N60" s="483">
        <v>1.5503875968992276E-2</v>
      </c>
      <c r="O60" s="113" t="s">
        <v>264</v>
      </c>
      <c r="P60" s="449">
        <v>258</v>
      </c>
      <c r="Q60" s="483">
        <v>3.8910505836575737E-3</v>
      </c>
      <c r="U60" s="502">
        <v>257</v>
      </c>
    </row>
    <row r="61" spans="2:21" s="429" customFormat="1" ht="27.75" customHeight="1">
      <c r="B61" s="121">
        <v>46</v>
      </c>
      <c r="C61" s="115" t="s">
        <v>182</v>
      </c>
      <c r="D61" s="449">
        <v>252</v>
      </c>
      <c r="E61" s="477">
        <v>9.565217391304337E-2</v>
      </c>
      <c r="F61" s="115" t="s">
        <v>186</v>
      </c>
      <c r="G61" s="449">
        <v>257</v>
      </c>
      <c r="H61" s="477">
        <v>0</v>
      </c>
      <c r="I61" s="113" t="s">
        <v>186</v>
      </c>
      <c r="J61" s="449">
        <v>257</v>
      </c>
      <c r="K61" s="480">
        <v>1.1811023622047223E-2</v>
      </c>
      <c r="L61" s="117" t="s">
        <v>186</v>
      </c>
      <c r="M61" s="449">
        <v>254</v>
      </c>
      <c r="N61" s="483">
        <v>6.7226890756302504E-2</v>
      </c>
      <c r="O61" s="113" t="s">
        <v>186</v>
      </c>
      <c r="P61" s="449">
        <v>238</v>
      </c>
      <c r="Q61" s="483">
        <v>4.8458149779735615E-2</v>
      </c>
      <c r="U61" s="502">
        <v>227</v>
      </c>
    </row>
    <row r="62" spans="2:21" s="429" customFormat="1" ht="27.75" customHeight="1">
      <c r="B62" s="121">
        <v>47</v>
      </c>
      <c r="C62" s="115" t="s">
        <v>224</v>
      </c>
      <c r="D62" s="449">
        <v>252</v>
      </c>
      <c r="E62" s="477">
        <v>4.1322314049586861E-2</v>
      </c>
      <c r="F62" s="115" t="s">
        <v>265</v>
      </c>
      <c r="G62" s="449">
        <v>253</v>
      </c>
      <c r="H62" s="477">
        <v>2.0161290322580738E-2</v>
      </c>
      <c r="I62" s="113" t="s">
        <v>265</v>
      </c>
      <c r="J62" s="449">
        <v>248</v>
      </c>
      <c r="K62" s="1141">
        <v>-0.16778523489932884</v>
      </c>
      <c r="L62" s="117" t="s">
        <v>228</v>
      </c>
      <c r="M62" s="449">
        <v>245</v>
      </c>
      <c r="N62" s="483">
        <v>2.9411764705882248E-2</v>
      </c>
      <c r="O62" s="113" t="s">
        <v>228</v>
      </c>
      <c r="P62" s="449">
        <v>238</v>
      </c>
      <c r="Q62" s="483">
        <v>5.3097345132743445E-2</v>
      </c>
      <c r="U62" s="502">
        <v>226</v>
      </c>
    </row>
    <row r="63" spans="2:21" s="429" customFormat="1" ht="27.75" customHeight="1">
      <c r="B63" s="121">
        <v>48</v>
      </c>
      <c r="C63" s="115" t="s">
        <v>228</v>
      </c>
      <c r="D63" s="449">
        <v>250</v>
      </c>
      <c r="E63" s="1135">
        <v>-3.9840637450199168E-3</v>
      </c>
      <c r="F63" s="115" t="s">
        <v>228</v>
      </c>
      <c r="G63" s="449">
        <v>251</v>
      </c>
      <c r="H63" s="477">
        <v>3.7190082644628086E-2</v>
      </c>
      <c r="I63" s="113" t="s">
        <v>242</v>
      </c>
      <c r="J63" s="449">
        <v>244</v>
      </c>
      <c r="K63" s="480">
        <v>4.7210300429184615E-2</v>
      </c>
      <c r="L63" s="117" t="s">
        <v>235</v>
      </c>
      <c r="M63" s="449">
        <v>233</v>
      </c>
      <c r="N63" s="483">
        <v>4.9549549549549488E-2</v>
      </c>
      <c r="O63" s="113" t="s">
        <v>242</v>
      </c>
      <c r="P63" s="449">
        <v>226</v>
      </c>
      <c r="Q63" s="483">
        <v>1.8018018018018056E-2</v>
      </c>
      <c r="U63" s="502">
        <v>222</v>
      </c>
    </row>
    <row r="64" spans="2:21" s="429" customFormat="1" ht="27.75" customHeight="1">
      <c r="B64" s="121">
        <v>49</v>
      </c>
      <c r="C64" s="115" t="s">
        <v>264</v>
      </c>
      <c r="D64" s="449">
        <v>249</v>
      </c>
      <c r="E64" s="1135">
        <v>-6.7415730337078705E-2</v>
      </c>
      <c r="F64" s="115" t="s">
        <v>224</v>
      </c>
      <c r="G64" s="449">
        <v>242</v>
      </c>
      <c r="H64" s="477">
        <v>2.9787234042553123E-2</v>
      </c>
      <c r="I64" s="113" t="s">
        <v>228</v>
      </c>
      <c r="J64" s="449">
        <v>242</v>
      </c>
      <c r="K64" s="1141">
        <v>-1.2244897959183709E-2</v>
      </c>
      <c r="L64" s="117" t="s">
        <v>242</v>
      </c>
      <c r="M64" s="449">
        <v>233</v>
      </c>
      <c r="N64" s="483">
        <v>3.0973451327433565E-2</v>
      </c>
      <c r="O64" s="113" t="s">
        <v>235</v>
      </c>
      <c r="P64" s="449">
        <v>222</v>
      </c>
      <c r="Q64" s="483">
        <v>7.2463768115942129E-2</v>
      </c>
      <c r="U64" s="502">
        <v>207</v>
      </c>
    </row>
    <row r="65" spans="2:21" s="429" customFormat="1" ht="27.75" customHeight="1" thickBot="1">
      <c r="B65" s="122">
        <v>50</v>
      </c>
      <c r="C65" s="431" t="s">
        <v>265</v>
      </c>
      <c r="D65" s="450">
        <v>244</v>
      </c>
      <c r="E65" s="1136">
        <v>-3.5573122529644285E-2</v>
      </c>
      <c r="F65" s="431" t="s">
        <v>182</v>
      </c>
      <c r="G65" s="450">
        <v>230</v>
      </c>
      <c r="H65" s="478">
        <v>6.4814814814814881E-2</v>
      </c>
      <c r="I65" s="128" t="s">
        <v>224</v>
      </c>
      <c r="J65" s="450">
        <v>235</v>
      </c>
      <c r="K65" s="481">
        <v>7.3059360730593603E-2</v>
      </c>
      <c r="L65" s="119" t="s">
        <v>224</v>
      </c>
      <c r="M65" s="450">
        <v>219</v>
      </c>
      <c r="N65" s="484">
        <v>7.8817733990147687E-2</v>
      </c>
      <c r="O65" s="128" t="s">
        <v>224</v>
      </c>
      <c r="P65" s="450">
        <v>203</v>
      </c>
      <c r="Q65" s="484">
        <v>5.7291666666666741E-2</v>
      </c>
      <c r="U65" s="502">
        <v>192</v>
      </c>
    </row>
  </sheetData>
  <mergeCells count="13">
    <mergeCell ref="O5:Q5"/>
    <mergeCell ref="B5:B6"/>
    <mergeCell ref="C5:E5"/>
    <mergeCell ref="F5:H5"/>
    <mergeCell ref="I5:K5"/>
    <mergeCell ref="L5:N5"/>
    <mergeCell ref="F37:P37"/>
    <mergeCell ref="B39:B40"/>
    <mergeCell ref="C39:E39"/>
    <mergeCell ref="F39:H39"/>
    <mergeCell ref="I39:K39"/>
    <mergeCell ref="L39:N39"/>
    <mergeCell ref="O39:Q39"/>
  </mergeCells>
  <phoneticPr fontId="34"/>
  <pageMargins left="0" right="0" top="0" bottom="0"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65"/>
  <sheetViews>
    <sheetView zoomScaleNormal="100" workbookViewId="0">
      <selection activeCell="L64" sqref="L64"/>
    </sheetView>
  </sheetViews>
  <sheetFormatPr defaultRowHeight="15" customHeight="1"/>
  <cols>
    <col min="1" max="1" width="1.125" customWidth="1"/>
    <col min="2" max="2" width="2.75" style="93" customWidth="1"/>
    <col min="3" max="3" width="7.5" style="108" customWidth="1"/>
    <col min="4" max="4" width="5.625" style="96" customWidth="1"/>
    <col min="5" max="5" width="6.25" style="436" customWidth="1"/>
    <col min="6" max="6" width="7.5" style="108" customWidth="1"/>
    <col min="7" max="7" width="5.625" style="96" customWidth="1"/>
    <col min="8" max="8" width="6.25" style="436" customWidth="1"/>
    <col min="9" max="9" width="7.5" style="112" customWidth="1"/>
    <col min="10" max="10" width="5.625" style="96" customWidth="1"/>
    <col min="11" max="11" width="6.25" style="441" customWidth="1"/>
    <col min="12" max="12" width="7.5" style="112" customWidth="1"/>
    <col min="13" max="13" width="5.625" style="96" customWidth="1"/>
    <col min="14" max="14" width="6.25" style="441" customWidth="1"/>
    <col min="15" max="15" width="7.5" style="112" customWidth="1"/>
    <col min="16" max="16" width="5.625" style="96" customWidth="1"/>
    <col min="17" max="17" width="6.375" style="441" customWidth="1"/>
    <col min="18" max="18" width="1.125" customWidth="1"/>
  </cols>
  <sheetData>
    <row r="1" spans="2:20" ht="2.1" customHeight="1"/>
    <row r="2" spans="2:20" ht="39" customHeight="1"/>
    <row r="3" spans="2:20" ht="17.25" customHeight="1">
      <c r="B3" s="185" t="s">
        <v>246</v>
      </c>
      <c r="C3" s="204"/>
      <c r="D3" s="204"/>
      <c r="E3" s="437"/>
      <c r="F3" s="204"/>
      <c r="G3" s="204"/>
      <c r="H3" s="437"/>
      <c r="I3" s="204"/>
      <c r="J3" s="158"/>
      <c r="K3" s="437"/>
      <c r="L3" s="204"/>
      <c r="M3" s="158"/>
      <c r="N3" s="437"/>
      <c r="O3" s="204"/>
      <c r="Q3" s="446" t="s">
        <v>777</v>
      </c>
    </row>
    <row r="4" spans="2:20" ht="13.35" customHeight="1" thickBot="1"/>
    <row r="5" spans="2:20" s="429" customFormat="1" ht="30.75" customHeight="1">
      <c r="B5" s="1348" t="s">
        <v>211</v>
      </c>
      <c r="C5" s="1350" t="s">
        <v>787</v>
      </c>
      <c r="D5" s="1351"/>
      <c r="E5" s="1352"/>
      <c r="F5" s="1350" t="s">
        <v>779</v>
      </c>
      <c r="G5" s="1351"/>
      <c r="H5" s="1352"/>
      <c r="I5" s="1353" t="s">
        <v>781</v>
      </c>
      <c r="J5" s="1354"/>
      <c r="K5" s="1355"/>
      <c r="L5" s="1353" t="s">
        <v>783</v>
      </c>
      <c r="M5" s="1354"/>
      <c r="N5" s="1355"/>
      <c r="O5" s="1353" t="s">
        <v>785</v>
      </c>
      <c r="P5" s="1354"/>
      <c r="Q5" s="1355"/>
      <c r="T5" s="96"/>
    </row>
    <row r="6" spans="2:20" s="429" customFormat="1" ht="30.75" customHeight="1" thickBot="1">
      <c r="B6" s="1349"/>
      <c r="C6" s="137" t="s">
        <v>631</v>
      </c>
      <c r="D6" s="125" t="s">
        <v>245</v>
      </c>
      <c r="E6" s="438" t="s">
        <v>13</v>
      </c>
      <c r="F6" s="137" t="s">
        <v>631</v>
      </c>
      <c r="G6" s="125" t="s">
        <v>245</v>
      </c>
      <c r="H6" s="438" t="s">
        <v>13</v>
      </c>
      <c r="I6" s="196" t="s">
        <v>631</v>
      </c>
      <c r="J6" s="125" t="s">
        <v>245</v>
      </c>
      <c r="K6" s="442" t="s">
        <v>13</v>
      </c>
      <c r="L6" s="197" t="s">
        <v>631</v>
      </c>
      <c r="M6" s="125" t="s">
        <v>245</v>
      </c>
      <c r="N6" s="444" t="s">
        <v>13</v>
      </c>
      <c r="O6" s="198" t="s">
        <v>631</v>
      </c>
      <c r="P6" s="125" t="s">
        <v>245</v>
      </c>
      <c r="Q6" s="444" t="s">
        <v>13</v>
      </c>
      <c r="T6" s="96"/>
    </row>
    <row r="7" spans="2:20" s="430" customFormat="1" ht="27.75" customHeight="1">
      <c r="B7" s="97">
        <v>1</v>
      </c>
      <c r="C7" s="109" t="s">
        <v>906</v>
      </c>
      <c r="D7" s="98">
        <v>240481</v>
      </c>
      <c r="E7" s="1144">
        <v>-2.91323673681958E-2</v>
      </c>
      <c r="F7" s="109" t="s">
        <v>187</v>
      </c>
      <c r="G7" s="460">
        <v>247697</v>
      </c>
      <c r="H7" s="1144">
        <v>-7.9540857807700593E-3</v>
      </c>
      <c r="I7" s="99" t="s">
        <v>188</v>
      </c>
      <c r="J7" s="123">
        <v>249683</v>
      </c>
      <c r="K7" s="467">
        <v>3.2099999999999997E-2</v>
      </c>
      <c r="L7" s="100" t="s">
        <v>188</v>
      </c>
      <c r="M7" s="123">
        <v>241910</v>
      </c>
      <c r="N7" s="471">
        <v>6.7000000000000002E-3</v>
      </c>
      <c r="O7" s="99" t="s">
        <v>188</v>
      </c>
      <c r="P7" s="123">
        <v>240305</v>
      </c>
      <c r="Q7" s="1146">
        <v>-8.6E-3</v>
      </c>
      <c r="T7" s="774"/>
    </row>
    <row r="8" spans="2:20" s="430" customFormat="1" ht="27.75" customHeight="1">
      <c r="B8" s="101">
        <v>2</v>
      </c>
      <c r="C8" s="110" t="s">
        <v>189</v>
      </c>
      <c r="D8" s="102">
        <v>130687</v>
      </c>
      <c r="E8" s="1130">
        <v>-1.1766218249737226E-2</v>
      </c>
      <c r="F8" s="110" t="s">
        <v>189</v>
      </c>
      <c r="G8" s="461">
        <v>132243</v>
      </c>
      <c r="H8" s="1130">
        <v>-0.10563832737060652</v>
      </c>
      <c r="I8" s="103" t="s">
        <v>190</v>
      </c>
      <c r="J8" s="124">
        <v>147863</v>
      </c>
      <c r="K8" s="468">
        <v>6.5100000000000005E-2</v>
      </c>
      <c r="L8" s="104" t="s">
        <v>190</v>
      </c>
      <c r="M8" s="124">
        <v>138829</v>
      </c>
      <c r="N8" s="472">
        <v>6.9500000000000006E-2</v>
      </c>
      <c r="O8" s="103" t="s">
        <v>190</v>
      </c>
      <c r="P8" s="124">
        <v>129805</v>
      </c>
      <c r="Q8" s="472">
        <v>3.2500000000000001E-2</v>
      </c>
      <c r="T8" s="774"/>
    </row>
    <row r="9" spans="2:20" s="430" customFormat="1" ht="27.75" customHeight="1">
      <c r="B9" s="101">
        <v>3</v>
      </c>
      <c r="C9" s="110" t="s">
        <v>192</v>
      </c>
      <c r="D9" s="459">
        <v>63061</v>
      </c>
      <c r="E9" s="464">
        <v>8.4584558760297801E-2</v>
      </c>
      <c r="F9" s="110" t="s">
        <v>192</v>
      </c>
      <c r="G9" s="462">
        <v>58143</v>
      </c>
      <c r="H9" s="464">
        <v>6.5143715536666313E-2</v>
      </c>
      <c r="I9" s="103" t="s">
        <v>32</v>
      </c>
      <c r="J9" s="456">
        <v>54587</v>
      </c>
      <c r="K9" s="468">
        <v>0.1147</v>
      </c>
      <c r="L9" s="104" t="s">
        <v>32</v>
      </c>
      <c r="M9" s="456">
        <v>48970</v>
      </c>
      <c r="N9" s="472">
        <v>5.9200000000000003E-2</v>
      </c>
      <c r="O9" s="103" t="s">
        <v>14</v>
      </c>
      <c r="P9" s="456">
        <v>47423</v>
      </c>
      <c r="Q9" s="472">
        <v>5.57E-2</v>
      </c>
      <c r="T9" s="775"/>
    </row>
    <row r="10" spans="2:20" s="430" customFormat="1" ht="27.75" customHeight="1">
      <c r="B10" s="101">
        <v>4</v>
      </c>
      <c r="C10" s="110" t="s">
        <v>247</v>
      </c>
      <c r="D10" s="459">
        <v>49683</v>
      </c>
      <c r="E10" s="1130">
        <v>-6.6578694817658324E-3</v>
      </c>
      <c r="F10" s="110" t="s">
        <v>247</v>
      </c>
      <c r="G10" s="462">
        <v>50016</v>
      </c>
      <c r="H10" s="464">
        <v>2.7001498942526903E-2</v>
      </c>
      <c r="I10" s="103" t="s">
        <v>14</v>
      </c>
      <c r="J10" s="456">
        <v>48701</v>
      </c>
      <c r="K10" s="468">
        <v>2.1299999999999999E-2</v>
      </c>
      <c r="L10" s="104" t="s">
        <v>14</v>
      </c>
      <c r="M10" s="456">
        <v>47686</v>
      </c>
      <c r="N10" s="472">
        <v>5.4999999999999997E-3</v>
      </c>
      <c r="O10" s="103" t="s">
        <v>32</v>
      </c>
      <c r="P10" s="456">
        <v>46232</v>
      </c>
      <c r="Q10" s="472">
        <v>3.1300000000000001E-2</v>
      </c>
      <c r="T10" s="775"/>
    </row>
    <row r="11" spans="2:20" s="430" customFormat="1" ht="27.75" customHeight="1">
      <c r="B11" s="101">
        <v>5</v>
      </c>
      <c r="C11" s="110" t="s">
        <v>191</v>
      </c>
      <c r="D11" s="459">
        <v>36494</v>
      </c>
      <c r="E11" s="464">
        <v>1.0550217373245019E-2</v>
      </c>
      <c r="F11" s="110" t="s">
        <v>191</v>
      </c>
      <c r="G11" s="462">
        <v>36113</v>
      </c>
      <c r="H11" s="464">
        <v>5.184516354527724E-2</v>
      </c>
      <c r="I11" s="103" t="s">
        <v>35</v>
      </c>
      <c r="J11" s="456">
        <v>34333</v>
      </c>
      <c r="K11" s="468">
        <v>5.4800000000000001E-2</v>
      </c>
      <c r="L11" s="104" t="s">
        <v>35</v>
      </c>
      <c r="M11" s="456">
        <v>32548</v>
      </c>
      <c r="N11" s="472">
        <v>3.95E-2</v>
      </c>
      <c r="O11" s="103" t="s">
        <v>35</v>
      </c>
      <c r="P11" s="456">
        <v>31312</v>
      </c>
      <c r="Q11" s="1145">
        <v>-8.4900000000000003E-2</v>
      </c>
      <c r="T11" s="775"/>
    </row>
    <row r="12" spans="2:20" s="430" customFormat="1" ht="27.75" customHeight="1">
      <c r="B12" s="101">
        <v>6</v>
      </c>
      <c r="C12" s="110" t="s">
        <v>197</v>
      </c>
      <c r="D12" s="459">
        <v>33732</v>
      </c>
      <c r="E12" s="464">
        <v>0.15575961077228806</v>
      </c>
      <c r="F12" s="110" t="s">
        <v>194</v>
      </c>
      <c r="G12" s="462">
        <v>29905</v>
      </c>
      <c r="H12" s="464">
        <v>0.1761582631951546</v>
      </c>
      <c r="I12" s="103" t="s">
        <v>43</v>
      </c>
      <c r="J12" s="456">
        <v>29612</v>
      </c>
      <c r="K12" s="468">
        <v>5.3199999999999997E-2</v>
      </c>
      <c r="L12" s="104" t="s">
        <v>43</v>
      </c>
      <c r="M12" s="456">
        <v>28117</v>
      </c>
      <c r="N12" s="472">
        <v>2.4299999999999999E-2</v>
      </c>
      <c r="O12" s="103" t="s">
        <v>43</v>
      </c>
      <c r="P12" s="456">
        <v>27451</v>
      </c>
      <c r="Q12" s="1145">
        <v>-4.7500000000000001E-2</v>
      </c>
      <c r="T12" s="775"/>
    </row>
    <row r="13" spans="2:20" s="430" customFormat="1" ht="27.75" customHeight="1">
      <c r="B13" s="101">
        <v>7</v>
      </c>
      <c r="C13" s="110" t="s">
        <v>196</v>
      </c>
      <c r="D13" s="459">
        <v>30848</v>
      </c>
      <c r="E13" s="464">
        <v>0.19825978868862637</v>
      </c>
      <c r="F13" s="110" t="s">
        <v>197</v>
      </c>
      <c r="G13" s="462">
        <v>29186</v>
      </c>
      <c r="H13" s="464">
        <v>0.12979522316416992</v>
      </c>
      <c r="I13" s="103" t="s">
        <v>44</v>
      </c>
      <c r="J13" s="456">
        <v>27508</v>
      </c>
      <c r="K13" s="468">
        <v>0.214</v>
      </c>
      <c r="L13" s="104" t="s">
        <v>26</v>
      </c>
      <c r="M13" s="456">
        <v>24454</v>
      </c>
      <c r="N13" s="472">
        <v>6.13E-2</v>
      </c>
      <c r="O13" s="103" t="s">
        <v>26</v>
      </c>
      <c r="P13" s="456">
        <v>23041</v>
      </c>
      <c r="Q13" s="472">
        <v>5.3600000000000002E-2</v>
      </c>
      <c r="T13" s="775"/>
    </row>
    <row r="14" spans="2:20" s="430" customFormat="1" ht="27.75" customHeight="1">
      <c r="B14" s="101">
        <v>8</v>
      </c>
      <c r="C14" s="110" t="s">
        <v>193</v>
      </c>
      <c r="D14" s="459">
        <v>29873</v>
      </c>
      <c r="E14" s="464">
        <v>5.6740599242987022E-2</v>
      </c>
      <c r="F14" s="110" t="s">
        <v>193</v>
      </c>
      <c r="G14" s="462">
        <v>28269</v>
      </c>
      <c r="H14" s="1130">
        <v>-4.5353235174929063E-2</v>
      </c>
      <c r="I14" s="103" t="s">
        <v>26</v>
      </c>
      <c r="J14" s="456">
        <v>25833</v>
      </c>
      <c r="K14" s="468">
        <v>5.6399999999999999E-2</v>
      </c>
      <c r="L14" s="104" t="s">
        <v>44</v>
      </c>
      <c r="M14" s="456">
        <v>22659</v>
      </c>
      <c r="N14" s="472">
        <v>8.9800000000000005E-2</v>
      </c>
      <c r="O14" s="103" t="s">
        <v>195</v>
      </c>
      <c r="P14" s="456">
        <v>21545</v>
      </c>
      <c r="Q14" s="472">
        <v>8.3000000000000001E-3</v>
      </c>
      <c r="T14" s="775"/>
    </row>
    <row r="15" spans="2:20" s="430" customFormat="1" ht="27.75" customHeight="1">
      <c r="B15" s="101">
        <v>9</v>
      </c>
      <c r="C15" s="110" t="s">
        <v>194</v>
      </c>
      <c r="D15" s="459">
        <v>28558</v>
      </c>
      <c r="E15" s="1130">
        <v>-4.5042635010867693E-2</v>
      </c>
      <c r="F15" s="110" t="s">
        <v>196</v>
      </c>
      <c r="G15" s="462">
        <v>25744</v>
      </c>
      <c r="H15" s="1130">
        <v>-6.4126799476515894E-2</v>
      </c>
      <c r="I15" s="103" t="s">
        <v>195</v>
      </c>
      <c r="J15" s="456">
        <v>25426</v>
      </c>
      <c r="K15" s="468">
        <v>0.13719999999999999</v>
      </c>
      <c r="L15" s="104" t="s">
        <v>195</v>
      </c>
      <c r="M15" s="456">
        <v>22359</v>
      </c>
      <c r="N15" s="472">
        <v>3.78E-2</v>
      </c>
      <c r="O15" s="103" t="s">
        <v>15</v>
      </c>
      <c r="P15" s="456">
        <v>21465</v>
      </c>
      <c r="Q15" s="472">
        <v>3.0599999999999999E-2</v>
      </c>
      <c r="T15" s="775"/>
    </row>
    <row r="16" spans="2:20" s="430" customFormat="1" ht="27.75" customHeight="1">
      <c r="B16" s="101">
        <v>10</v>
      </c>
      <c r="C16" s="110" t="s">
        <v>96</v>
      </c>
      <c r="D16" s="459">
        <v>23350</v>
      </c>
      <c r="E16" s="1130">
        <v>-5.3007259601735801E-2</v>
      </c>
      <c r="F16" s="110" t="s">
        <v>96</v>
      </c>
      <c r="G16" s="462">
        <v>24657</v>
      </c>
      <c r="H16" s="1130">
        <v>-2.1625267835886031E-2</v>
      </c>
      <c r="I16" s="103" t="s">
        <v>15</v>
      </c>
      <c r="J16" s="456">
        <v>25202</v>
      </c>
      <c r="K16" s="468">
        <v>0.16300000000000001</v>
      </c>
      <c r="L16" s="104" t="s">
        <v>15</v>
      </c>
      <c r="M16" s="456">
        <v>21669</v>
      </c>
      <c r="N16" s="472">
        <v>9.4999999999999998E-3</v>
      </c>
      <c r="O16" s="103" t="s">
        <v>44</v>
      </c>
      <c r="P16" s="456">
        <v>20792</v>
      </c>
      <c r="Q16" s="1133">
        <v>-0.14940000000000001</v>
      </c>
      <c r="T16" s="775"/>
    </row>
    <row r="17" spans="2:20" s="430" customFormat="1" ht="27.75" customHeight="1">
      <c r="B17" s="101">
        <v>11</v>
      </c>
      <c r="C17" s="110" t="s">
        <v>179</v>
      </c>
      <c r="D17" s="459">
        <v>20636</v>
      </c>
      <c r="E17" s="464">
        <v>4.682189418150462E-2</v>
      </c>
      <c r="F17" s="110" t="s">
        <v>179</v>
      </c>
      <c r="G17" s="462">
        <v>19713</v>
      </c>
      <c r="H17" s="464">
        <v>4.5782493368700328E-2</v>
      </c>
      <c r="I17" s="103" t="s">
        <v>16</v>
      </c>
      <c r="J17" s="456">
        <v>18850</v>
      </c>
      <c r="K17" s="466">
        <v>1.0658000000000001</v>
      </c>
      <c r="L17" s="104" t="s">
        <v>17</v>
      </c>
      <c r="M17" s="456">
        <v>20573</v>
      </c>
      <c r="N17" s="472">
        <v>3.3700000000000001E-2</v>
      </c>
      <c r="O17" s="103" t="s">
        <v>17</v>
      </c>
      <c r="P17" s="456">
        <v>19902</v>
      </c>
      <c r="Q17" s="472">
        <v>5.91E-2</v>
      </c>
      <c r="T17" s="775"/>
    </row>
    <row r="18" spans="2:20" s="430" customFormat="1" ht="27.75" customHeight="1">
      <c r="B18" s="101">
        <v>12</v>
      </c>
      <c r="C18" s="110" t="s">
        <v>199</v>
      </c>
      <c r="D18" s="459">
        <v>16868</v>
      </c>
      <c r="E18" s="464">
        <v>9.9608865710560712E-2</v>
      </c>
      <c r="F18" s="110" t="s">
        <v>199</v>
      </c>
      <c r="G18" s="462">
        <v>15340</v>
      </c>
      <c r="H18" s="464">
        <v>0.11223897911832936</v>
      </c>
      <c r="I18" s="103" t="s">
        <v>17</v>
      </c>
      <c r="J18" s="456">
        <v>14187</v>
      </c>
      <c r="K18" s="1132">
        <v>-0.31040000000000001</v>
      </c>
      <c r="L18" s="104" t="s">
        <v>34</v>
      </c>
      <c r="M18" s="456">
        <v>12684</v>
      </c>
      <c r="N18" s="1145">
        <v>-7.5899999999999995E-2</v>
      </c>
      <c r="O18" s="103" t="s">
        <v>34</v>
      </c>
      <c r="P18" s="456">
        <v>13726</v>
      </c>
      <c r="Q18" s="472">
        <v>1.46E-2</v>
      </c>
    </row>
    <row r="19" spans="2:20" s="430" customFormat="1" ht="27.75" customHeight="1">
      <c r="B19" s="101">
        <v>13</v>
      </c>
      <c r="C19" s="110" t="s">
        <v>180</v>
      </c>
      <c r="D19" s="459">
        <v>16704</v>
      </c>
      <c r="E19" s="464">
        <v>0.10960542048624955</v>
      </c>
      <c r="F19" s="110" t="s">
        <v>180</v>
      </c>
      <c r="G19" s="462">
        <v>15054</v>
      </c>
      <c r="H19" s="464">
        <v>6.1112285895538188E-2</v>
      </c>
      <c r="I19" s="103" t="s">
        <v>30</v>
      </c>
      <c r="J19" s="456">
        <v>13792</v>
      </c>
      <c r="K19" s="468">
        <v>0.19</v>
      </c>
      <c r="L19" s="104" t="s">
        <v>30</v>
      </c>
      <c r="M19" s="456">
        <v>11590</v>
      </c>
      <c r="N19" s="472">
        <v>6.7599999999999993E-2</v>
      </c>
      <c r="O19" s="103" t="s">
        <v>30</v>
      </c>
      <c r="P19" s="456">
        <v>10856</v>
      </c>
      <c r="Q19" s="472">
        <v>3.3599999999999998E-2</v>
      </c>
    </row>
    <row r="20" spans="2:20" s="430" customFormat="1" ht="27.75" customHeight="1">
      <c r="B20" s="101">
        <v>14</v>
      </c>
      <c r="C20" s="110" t="s">
        <v>198</v>
      </c>
      <c r="D20" s="459">
        <v>13772</v>
      </c>
      <c r="E20" s="464">
        <v>5.2583307856924444E-2</v>
      </c>
      <c r="F20" s="110" t="s">
        <v>198</v>
      </c>
      <c r="G20" s="462">
        <v>13084</v>
      </c>
      <c r="H20" s="1130">
        <v>-4.3375694391598607E-3</v>
      </c>
      <c r="I20" s="103" t="s">
        <v>34</v>
      </c>
      <c r="J20" s="456">
        <v>13141</v>
      </c>
      <c r="K20" s="469">
        <v>3.5999999999999997E-2</v>
      </c>
      <c r="L20" s="94" t="s">
        <v>33</v>
      </c>
      <c r="M20" s="454">
        <v>9233</v>
      </c>
      <c r="N20" s="472">
        <v>9.11E-2</v>
      </c>
      <c r="O20" s="95" t="s">
        <v>33</v>
      </c>
      <c r="P20" s="454">
        <v>8462</v>
      </c>
      <c r="Q20" s="1145">
        <v>-9.9400000000000002E-2</v>
      </c>
    </row>
    <row r="21" spans="2:20" s="430" customFormat="1" ht="27.75" customHeight="1">
      <c r="B21" s="101">
        <v>15</v>
      </c>
      <c r="C21" s="110" t="s">
        <v>201</v>
      </c>
      <c r="D21" s="459">
        <v>13391</v>
      </c>
      <c r="E21" s="464">
        <v>0.10432129308922966</v>
      </c>
      <c r="F21" s="110" t="s">
        <v>201</v>
      </c>
      <c r="G21" s="462">
        <v>12126</v>
      </c>
      <c r="H21" s="464">
        <v>9.3614718614718706E-2</v>
      </c>
      <c r="I21" s="103" t="s">
        <v>33</v>
      </c>
      <c r="J21" s="456">
        <v>11088</v>
      </c>
      <c r="K21" s="469">
        <v>0.2009</v>
      </c>
      <c r="L21" s="104" t="s">
        <v>16</v>
      </c>
      <c r="M21" s="454">
        <v>9125</v>
      </c>
      <c r="N21" s="472">
        <v>8.0500000000000002E-2</v>
      </c>
      <c r="O21" s="103" t="s">
        <v>16</v>
      </c>
      <c r="P21" s="454">
        <v>8445</v>
      </c>
      <c r="Q21" s="472">
        <v>4.41E-2</v>
      </c>
    </row>
    <row r="22" spans="2:20" s="430" customFormat="1" ht="27.75" customHeight="1">
      <c r="B22" s="101">
        <v>16</v>
      </c>
      <c r="C22" s="110" t="s">
        <v>200</v>
      </c>
      <c r="D22" s="452">
        <v>9282</v>
      </c>
      <c r="E22" s="464">
        <v>1.6871165644171793E-2</v>
      </c>
      <c r="F22" s="110" t="s">
        <v>200</v>
      </c>
      <c r="G22" s="452">
        <v>9128</v>
      </c>
      <c r="H22" s="464">
        <v>2.0458356623812124E-2</v>
      </c>
      <c r="I22" s="95" t="s">
        <v>40</v>
      </c>
      <c r="J22" s="454">
        <v>8945</v>
      </c>
      <c r="K22" s="468">
        <v>6.3899999999999998E-2</v>
      </c>
      <c r="L22" s="104" t="s">
        <v>40</v>
      </c>
      <c r="M22" s="454">
        <v>8408</v>
      </c>
      <c r="N22" s="472">
        <v>2.9600000000000001E-2</v>
      </c>
      <c r="O22" s="103" t="s">
        <v>40</v>
      </c>
      <c r="P22" s="454">
        <v>8166</v>
      </c>
      <c r="Q22" s="1145">
        <v>-7.4000000000000003E-3</v>
      </c>
    </row>
    <row r="23" spans="2:20" s="430" customFormat="1" ht="27.75" customHeight="1">
      <c r="B23" s="101">
        <v>17</v>
      </c>
      <c r="C23" s="110" t="s">
        <v>182</v>
      </c>
      <c r="D23" s="452">
        <v>8061</v>
      </c>
      <c r="E23" s="464">
        <v>5.3312426499412036E-2</v>
      </c>
      <c r="F23" s="110" t="s">
        <v>182</v>
      </c>
      <c r="G23" s="452">
        <v>7653</v>
      </c>
      <c r="H23" s="464">
        <v>0.10656448814343555</v>
      </c>
      <c r="I23" s="103" t="s">
        <v>20</v>
      </c>
      <c r="J23" s="454">
        <v>6916</v>
      </c>
      <c r="K23" s="468">
        <v>0.2908</v>
      </c>
      <c r="L23" s="104" t="s">
        <v>18</v>
      </c>
      <c r="M23" s="454">
        <v>5873</v>
      </c>
      <c r="N23" s="1145">
        <v>-8.1600000000000006E-2</v>
      </c>
      <c r="O23" s="103" t="s">
        <v>18</v>
      </c>
      <c r="P23" s="454">
        <v>6395</v>
      </c>
      <c r="Q23" s="1145">
        <v>-2.5000000000000001E-2</v>
      </c>
    </row>
    <row r="24" spans="2:20" s="430" customFormat="1" ht="27.75" customHeight="1">
      <c r="B24" s="101">
        <v>18</v>
      </c>
      <c r="C24" s="110" t="s">
        <v>181</v>
      </c>
      <c r="D24" s="452">
        <v>7924</v>
      </c>
      <c r="E24" s="464">
        <v>7.6191769659106345E-2</v>
      </c>
      <c r="F24" s="110" t="s">
        <v>181</v>
      </c>
      <c r="G24" s="452">
        <v>7363</v>
      </c>
      <c r="H24" s="464">
        <v>0.15770440251572326</v>
      </c>
      <c r="I24" s="103" t="s">
        <v>18</v>
      </c>
      <c r="J24" s="454">
        <v>6360</v>
      </c>
      <c r="K24" s="468">
        <v>8.2900000000000001E-2</v>
      </c>
      <c r="L24" s="104" t="s">
        <v>20</v>
      </c>
      <c r="M24" s="454">
        <v>5358</v>
      </c>
      <c r="N24" s="472">
        <v>0.23830000000000001</v>
      </c>
      <c r="O24" s="103" t="s">
        <v>209</v>
      </c>
      <c r="P24" s="454">
        <v>5103</v>
      </c>
      <c r="Q24" s="1145">
        <v>-0.1701</v>
      </c>
    </row>
    <row r="25" spans="2:20" s="430" customFormat="1" ht="27.75" customHeight="1">
      <c r="B25" s="101">
        <v>19</v>
      </c>
      <c r="C25" s="110" t="s">
        <v>205</v>
      </c>
      <c r="D25" s="452">
        <v>6835</v>
      </c>
      <c r="E25" s="464">
        <v>0.12306933946763055</v>
      </c>
      <c r="F25" s="110" t="s">
        <v>205</v>
      </c>
      <c r="G25" s="452">
        <v>6086</v>
      </c>
      <c r="H25" s="464">
        <v>4.2301764000685083E-2</v>
      </c>
      <c r="I25" s="103" t="s">
        <v>206</v>
      </c>
      <c r="J25" s="454">
        <v>5839</v>
      </c>
      <c r="K25" s="469">
        <v>0.13950000000000001</v>
      </c>
      <c r="L25" s="104" t="s">
        <v>206</v>
      </c>
      <c r="M25" s="454">
        <v>5124</v>
      </c>
      <c r="N25" s="472">
        <v>6.4000000000000001E-2</v>
      </c>
      <c r="O25" s="103" t="s">
        <v>207</v>
      </c>
      <c r="P25" s="454">
        <v>4968</v>
      </c>
      <c r="Q25" s="1145">
        <v>-2.53E-2</v>
      </c>
    </row>
    <row r="26" spans="2:20" s="430" customFormat="1" ht="27.75" customHeight="1">
      <c r="B26" s="101">
        <v>20</v>
      </c>
      <c r="C26" s="110" t="s">
        <v>208</v>
      </c>
      <c r="D26" s="452">
        <v>5455</v>
      </c>
      <c r="E26" s="464">
        <v>7.742445190598457E-2</v>
      </c>
      <c r="F26" s="110" t="s">
        <v>210</v>
      </c>
      <c r="G26" s="452">
        <v>5223</v>
      </c>
      <c r="H26" s="1130">
        <v>-6.0894386298763203E-3</v>
      </c>
      <c r="I26" s="103" t="s">
        <v>209</v>
      </c>
      <c r="J26" s="454">
        <v>5255</v>
      </c>
      <c r="K26" s="468">
        <v>6.8699999999999997E-2</v>
      </c>
      <c r="L26" s="104" t="s">
        <v>209</v>
      </c>
      <c r="M26" s="454">
        <v>4917</v>
      </c>
      <c r="N26" s="1145">
        <v>-3.6400000000000002E-2</v>
      </c>
      <c r="O26" s="103" t="s">
        <v>206</v>
      </c>
      <c r="P26" s="454">
        <v>4816</v>
      </c>
      <c r="Q26" s="472">
        <v>9.2600000000000002E-2</v>
      </c>
    </row>
    <row r="27" spans="2:20" s="430" customFormat="1" ht="27.75" customHeight="1">
      <c r="B27" s="101">
        <v>21</v>
      </c>
      <c r="C27" s="110" t="s">
        <v>183</v>
      </c>
      <c r="D27" s="452">
        <v>5326</v>
      </c>
      <c r="E27" s="464">
        <v>7.2492952074104E-2</v>
      </c>
      <c r="F27" s="110" t="s">
        <v>204</v>
      </c>
      <c r="G27" s="452">
        <v>5151</v>
      </c>
      <c r="H27" s="464">
        <v>1.1785503830288757E-2</v>
      </c>
      <c r="I27" s="103" t="s">
        <v>42</v>
      </c>
      <c r="J27" s="454">
        <v>5091</v>
      </c>
      <c r="K27" s="468">
        <v>6.93E-2</v>
      </c>
      <c r="L27" s="104" t="s">
        <v>42</v>
      </c>
      <c r="M27" s="454">
        <v>4761</v>
      </c>
      <c r="N27" s="472">
        <v>8.3000000000000004E-2</v>
      </c>
      <c r="O27" s="103" t="s">
        <v>42</v>
      </c>
      <c r="P27" s="454">
        <v>4396</v>
      </c>
      <c r="Q27" s="1145">
        <v>-7.1999999999999998E-3</v>
      </c>
    </row>
    <row r="28" spans="2:20" s="430" customFormat="1" ht="27.75" customHeight="1">
      <c r="B28" s="101">
        <v>22</v>
      </c>
      <c r="C28" s="110" t="s">
        <v>204</v>
      </c>
      <c r="D28" s="452">
        <v>5158</v>
      </c>
      <c r="E28" s="464">
        <v>1.3589594253542447E-3</v>
      </c>
      <c r="F28" s="110" t="s">
        <v>208</v>
      </c>
      <c r="G28" s="452">
        <v>5063</v>
      </c>
      <c r="H28" s="464">
        <v>4.5426388602106238E-2</v>
      </c>
      <c r="I28" s="103" t="s">
        <v>207</v>
      </c>
      <c r="J28" s="454">
        <v>4843</v>
      </c>
      <c r="K28" s="468">
        <v>4.7600000000000003E-2</v>
      </c>
      <c r="L28" s="104" t="s">
        <v>19</v>
      </c>
      <c r="M28" s="454">
        <v>4636</v>
      </c>
      <c r="N28" s="472">
        <v>8.5199999999999998E-2</v>
      </c>
      <c r="O28" s="103" t="s">
        <v>20</v>
      </c>
      <c r="P28" s="454">
        <v>4327</v>
      </c>
      <c r="Q28" s="472">
        <v>0.1239</v>
      </c>
    </row>
    <row r="29" spans="2:20" s="430" customFormat="1" ht="27.75" customHeight="1">
      <c r="B29" s="101">
        <v>23</v>
      </c>
      <c r="C29" s="110" t="s">
        <v>210</v>
      </c>
      <c r="D29" s="452">
        <v>4594</v>
      </c>
      <c r="E29" s="1130">
        <v>-0.1204288722956155</v>
      </c>
      <c r="F29" s="110" t="s">
        <v>183</v>
      </c>
      <c r="G29" s="452">
        <v>4966</v>
      </c>
      <c r="H29" s="464">
        <v>2.9009531703273916E-2</v>
      </c>
      <c r="I29" s="103" t="s">
        <v>19</v>
      </c>
      <c r="J29" s="454">
        <v>4826</v>
      </c>
      <c r="K29" s="469">
        <v>4.1000000000000002E-2</v>
      </c>
      <c r="L29" s="104" t="s">
        <v>207</v>
      </c>
      <c r="M29" s="454">
        <v>4623</v>
      </c>
      <c r="N29" s="1145">
        <v>-6.9400000000000003E-2</v>
      </c>
      <c r="O29" s="103" t="s">
        <v>19</v>
      </c>
      <c r="P29" s="454">
        <v>4272</v>
      </c>
      <c r="Q29" s="1145">
        <v>-1.1599999999999999E-2</v>
      </c>
    </row>
    <row r="30" spans="2:20" s="430" customFormat="1" ht="27.75" customHeight="1">
      <c r="B30" s="101">
        <v>24</v>
      </c>
      <c r="C30" s="110" t="s">
        <v>7</v>
      </c>
      <c r="D30" s="452">
        <v>3688</v>
      </c>
      <c r="E30" s="464">
        <v>4.2691546508340394E-2</v>
      </c>
      <c r="F30" s="110" t="s">
        <v>7</v>
      </c>
      <c r="G30" s="452">
        <v>3537</v>
      </c>
      <c r="H30" s="464">
        <v>0.21379547014413181</v>
      </c>
      <c r="I30" s="103" t="s">
        <v>22</v>
      </c>
      <c r="J30" s="454">
        <v>3202</v>
      </c>
      <c r="K30" s="468">
        <v>8.3599999999999994E-2</v>
      </c>
      <c r="L30" s="104" t="s">
        <v>22</v>
      </c>
      <c r="M30" s="454">
        <v>2955</v>
      </c>
      <c r="N30" s="1133">
        <v>-4.9500000000000002E-2</v>
      </c>
      <c r="O30" s="103" t="s">
        <v>22</v>
      </c>
      <c r="P30" s="454">
        <v>3109</v>
      </c>
      <c r="Q30" s="1133">
        <v>-9.9599999999999994E-2</v>
      </c>
    </row>
    <row r="31" spans="2:20" s="430" customFormat="1" ht="27.75" customHeight="1" thickBot="1">
      <c r="B31" s="105">
        <v>25</v>
      </c>
      <c r="C31" s="111" t="s">
        <v>184</v>
      </c>
      <c r="D31" s="453">
        <v>3463</v>
      </c>
      <c r="E31" s="465">
        <v>2.2438736344847943E-2</v>
      </c>
      <c r="F31" s="111" t="s">
        <v>184</v>
      </c>
      <c r="G31" s="453">
        <v>3387</v>
      </c>
      <c r="H31" s="465">
        <v>5.7776389756402313E-2</v>
      </c>
      <c r="I31" s="106" t="s">
        <v>37</v>
      </c>
      <c r="J31" s="455">
        <v>2914</v>
      </c>
      <c r="K31" s="470">
        <v>0.33119999999999999</v>
      </c>
      <c r="L31" s="107" t="s">
        <v>219</v>
      </c>
      <c r="M31" s="455">
        <v>2261</v>
      </c>
      <c r="N31" s="474">
        <v>5.4100000000000002E-2</v>
      </c>
      <c r="O31" s="106" t="s">
        <v>37</v>
      </c>
      <c r="P31" s="455">
        <v>2413</v>
      </c>
      <c r="Q31" s="475">
        <v>3.6999999999999998E-2</v>
      </c>
    </row>
    <row r="32" spans="2:20" s="429" customFormat="1" ht="15" customHeight="1">
      <c r="B32" s="160"/>
      <c r="C32" s="108"/>
      <c r="D32" s="96"/>
      <c r="E32" s="436"/>
      <c r="F32" s="108"/>
      <c r="G32" s="96"/>
      <c r="H32" s="436"/>
      <c r="I32" s="112"/>
      <c r="J32" s="96"/>
      <c r="K32" s="441"/>
      <c r="L32" s="112"/>
      <c r="M32" s="96"/>
      <c r="N32" s="441"/>
      <c r="O32" s="112"/>
      <c r="P32" s="96"/>
      <c r="Q32" s="441"/>
    </row>
    <row r="33" spans="2:17" s="429" customFormat="1" ht="15" customHeight="1">
      <c r="B33" s="160" t="s">
        <v>790</v>
      </c>
      <c r="C33" s="108"/>
      <c r="D33" s="96"/>
      <c r="E33" s="436"/>
      <c r="F33" s="108"/>
      <c r="G33" s="96"/>
      <c r="H33" s="436"/>
      <c r="I33" s="112"/>
      <c r="J33" s="96"/>
      <c r="K33" s="441"/>
      <c r="L33" s="112"/>
      <c r="M33" s="96"/>
      <c r="N33" s="441"/>
      <c r="O33" s="112"/>
      <c r="P33" s="96"/>
      <c r="Q33" s="441"/>
    </row>
    <row r="34" spans="2:17" s="429" customFormat="1" ht="15" customHeight="1">
      <c r="B34" s="93"/>
      <c r="C34" s="108"/>
      <c r="D34" s="96"/>
      <c r="E34" s="436"/>
      <c r="F34" s="108"/>
      <c r="G34" s="96"/>
      <c r="H34" s="436"/>
      <c r="I34" s="112"/>
      <c r="J34" s="96"/>
      <c r="K34" s="441"/>
      <c r="L34" s="112"/>
      <c r="M34" s="96"/>
      <c r="N34" s="441"/>
      <c r="O34" s="112"/>
      <c r="P34" s="96"/>
      <c r="Q34" s="441"/>
    </row>
    <row r="35" spans="2:17" s="429" customFormat="1" ht="15" customHeight="1">
      <c r="B35" s="93"/>
      <c r="C35" s="108"/>
      <c r="D35" s="96"/>
      <c r="E35" s="436"/>
      <c r="F35" s="108"/>
      <c r="G35" s="96"/>
      <c r="H35" s="436"/>
      <c r="I35" s="112"/>
      <c r="J35" s="96"/>
      <c r="K35" s="441"/>
      <c r="L35" s="112"/>
      <c r="M35" s="96"/>
      <c r="N35" s="441"/>
      <c r="O35" s="112"/>
      <c r="P35" s="96"/>
      <c r="Q35" s="441"/>
    </row>
    <row r="36" spans="2:17" s="429" customFormat="1" ht="16.5" customHeight="1">
      <c r="B36" s="93"/>
      <c r="C36" s="108"/>
      <c r="D36" s="96"/>
      <c r="E36" s="436"/>
      <c r="F36" s="108"/>
      <c r="G36" s="96"/>
      <c r="H36" s="436"/>
      <c r="I36" s="112"/>
      <c r="J36" s="96"/>
      <c r="K36" s="441"/>
      <c r="L36" s="112"/>
      <c r="M36" s="96"/>
      <c r="N36" s="441"/>
      <c r="O36" s="112"/>
      <c r="P36" s="96"/>
      <c r="Q36" s="441"/>
    </row>
    <row r="37" spans="2:17" s="429" customFormat="1" ht="38.25" customHeight="1">
      <c r="B37" s="93"/>
      <c r="C37" s="93"/>
      <c r="D37" s="93"/>
      <c r="E37" s="447"/>
      <c r="F37" s="1357"/>
      <c r="G37" s="1357"/>
      <c r="H37" s="1357"/>
      <c r="I37" s="1357"/>
      <c r="J37" s="1357"/>
      <c r="K37" s="1357"/>
      <c r="L37" s="1357"/>
      <c r="M37" s="1357"/>
      <c r="N37" s="1357"/>
      <c r="O37" s="1357"/>
      <c r="P37" s="1357"/>
      <c r="Q37" s="441"/>
    </row>
    <row r="38" spans="2:17" s="429" customFormat="1" ht="13.35" customHeight="1" thickBot="1">
      <c r="B38" s="93"/>
      <c r="C38" s="108"/>
      <c r="D38" s="96"/>
      <c r="E38" s="436"/>
      <c r="F38" s="108"/>
      <c r="G38" s="96"/>
      <c r="H38" s="436"/>
      <c r="I38" s="112"/>
      <c r="J38" s="96"/>
      <c r="K38" s="441"/>
      <c r="L38" s="112"/>
      <c r="M38" s="96"/>
      <c r="N38" s="441"/>
      <c r="O38" s="112"/>
      <c r="P38" s="96"/>
      <c r="Q38" s="441"/>
    </row>
    <row r="39" spans="2:17" s="429" customFormat="1" ht="30.75" customHeight="1">
      <c r="B39" s="1348" t="s">
        <v>211</v>
      </c>
      <c r="C39" s="1350" t="s">
        <v>786</v>
      </c>
      <c r="D39" s="1351"/>
      <c r="E39" s="1352"/>
      <c r="F39" s="1350" t="s">
        <v>778</v>
      </c>
      <c r="G39" s="1351"/>
      <c r="H39" s="1352"/>
      <c r="I39" s="1353" t="s">
        <v>780</v>
      </c>
      <c r="J39" s="1354"/>
      <c r="K39" s="1355"/>
      <c r="L39" s="1353" t="s">
        <v>782</v>
      </c>
      <c r="M39" s="1354"/>
      <c r="N39" s="1355"/>
      <c r="O39" s="1353" t="s">
        <v>784</v>
      </c>
      <c r="P39" s="1354"/>
      <c r="Q39" s="1355"/>
    </row>
    <row r="40" spans="2:17" s="429" customFormat="1" ht="30.75" customHeight="1" thickBot="1">
      <c r="B40" s="1356"/>
      <c r="C40" s="199" t="s">
        <v>631</v>
      </c>
      <c r="D40" s="126" t="s">
        <v>789</v>
      </c>
      <c r="E40" s="439" t="s">
        <v>13</v>
      </c>
      <c r="F40" s="199" t="s">
        <v>631</v>
      </c>
      <c r="G40" s="126" t="s">
        <v>245</v>
      </c>
      <c r="H40" s="439" t="s">
        <v>13</v>
      </c>
      <c r="I40" s="200" t="s">
        <v>631</v>
      </c>
      <c r="J40" s="126" t="s">
        <v>245</v>
      </c>
      <c r="K40" s="443" t="s">
        <v>13</v>
      </c>
      <c r="L40" s="201" t="s">
        <v>631</v>
      </c>
      <c r="M40" s="126" t="s">
        <v>245</v>
      </c>
      <c r="N40" s="445" t="s">
        <v>13</v>
      </c>
      <c r="O40" s="202" t="s">
        <v>631</v>
      </c>
      <c r="P40" s="126" t="s">
        <v>245</v>
      </c>
      <c r="Q40" s="445" t="s">
        <v>13</v>
      </c>
    </row>
    <row r="41" spans="2:17" s="429" customFormat="1" ht="27.75" customHeight="1">
      <c r="B41" s="120">
        <v>26</v>
      </c>
      <c r="C41" s="127" t="s">
        <v>219</v>
      </c>
      <c r="D41" s="451">
        <v>2656</v>
      </c>
      <c r="E41" s="476">
        <v>4.9802371541501911E-2</v>
      </c>
      <c r="F41" s="127" t="s">
        <v>219</v>
      </c>
      <c r="G41" s="451">
        <v>2530</v>
      </c>
      <c r="H41" s="476">
        <v>3.054989816700604E-2</v>
      </c>
      <c r="I41" s="127" t="s">
        <v>219</v>
      </c>
      <c r="J41" s="451">
        <v>2455</v>
      </c>
      <c r="K41" s="479">
        <v>8.5800000000000001E-2</v>
      </c>
      <c r="L41" s="116" t="s">
        <v>37</v>
      </c>
      <c r="M41" s="451">
        <v>2189</v>
      </c>
      <c r="N41" s="1143">
        <v>-9.2799999999999994E-2</v>
      </c>
      <c r="O41" s="127" t="s">
        <v>219</v>
      </c>
      <c r="P41" s="451">
        <v>2145</v>
      </c>
      <c r="Q41" s="482">
        <v>2.63E-2</v>
      </c>
    </row>
    <row r="42" spans="2:17" s="429" customFormat="1" ht="27.75" customHeight="1">
      <c r="B42" s="121">
        <v>27</v>
      </c>
      <c r="C42" s="115" t="s">
        <v>221</v>
      </c>
      <c r="D42" s="449">
        <v>2204</v>
      </c>
      <c r="E42" s="477">
        <v>0.25870930896630506</v>
      </c>
      <c r="F42" s="115" t="s">
        <v>217</v>
      </c>
      <c r="G42" s="449">
        <v>1846</v>
      </c>
      <c r="H42" s="477">
        <v>0</v>
      </c>
      <c r="I42" s="113" t="s">
        <v>41</v>
      </c>
      <c r="J42" s="449">
        <v>1846</v>
      </c>
      <c r="K42" s="480">
        <v>4.9500000000000002E-2</v>
      </c>
      <c r="L42" s="117" t="s">
        <v>41</v>
      </c>
      <c r="M42" s="449">
        <v>1759</v>
      </c>
      <c r="N42" s="483">
        <v>3.5900000000000001E-2</v>
      </c>
      <c r="O42" s="113" t="s">
        <v>41</v>
      </c>
      <c r="P42" s="449">
        <v>1698</v>
      </c>
      <c r="Q42" s="483">
        <v>9.8299999999999998E-2</v>
      </c>
    </row>
    <row r="43" spans="2:17" s="429" customFormat="1" ht="27.75" customHeight="1">
      <c r="B43" s="121">
        <v>28</v>
      </c>
      <c r="C43" s="115" t="s">
        <v>217</v>
      </c>
      <c r="D43" s="449">
        <v>1968</v>
      </c>
      <c r="E43" s="477">
        <v>6.6088840736728161E-2</v>
      </c>
      <c r="F43" s="115" t="s">
        <v>221</v>
      </c>
      <c r="G43" s="449">
        <v>1751</v>
      </c>
      <c r="H43" s="477">
        <v>0.2151283830673143</v>
      </c>
      <c r="I43" s="114" t="s">
        <v>21</v>
      </c>
      <c r="J43" s="449">
        <v>1586</v>
      </c>
      <c r="K43" s="480">
        <v>4.2700000000000002E-2</v>
      </c>
      <c r="L43" s="118" t="s">
        <v>21</v>
      </c>
      <c r="M43" s="449">
        <v>1521</v>
      </c>
      <c r="N43" s="483">
        <v>6.9599999999999995E-2</v>
      </c>
      <c r="O43" s="114" t="s">
        <v>21</v>
      </c>
      <c r="P43" s="449">
        <v>1422</v>
      </c>
      <c r="Q43" s="483">
        <v>3.7999999999999999E-2</v>
      </c>
    </row>
    <row r="44" spans="2:17" s="429" customFormat="1" ht="27.75" customHeight="1">
      <c r="B44" s="121">
        <v>29</v>
      </c>
      <c r="C44" s="486" t="s">
        <v>212</v>
      </c>
      <c r="D44" s="449">
        <v>1711</v>
      </c>
      <c r="E44" s="477">
        <v>5.5521283158544099E-2</v>
      </c>
      <c r="F44" s="486" t="s">
        <v>212</v>
      </c>
      <c r="G44" s="449">
        <v>1621</v>
      </c>
      <c r="H44" s="477">
        <v>2.2068095838587709E-2</v>
      </c>
      <c r="I44" s="113" t="s">
        <v>222</v>
      </c>
      <c r="J44" s="449">
        <v>1441</v>
      </c>
      <c r="K44" s="480">
        <v>0.22639999999999999</v>
      </c>
      <c r="L44" s="117" t="s">
        <v>223</v>
      </c>
      <c r="M44" s="449">
        <v>1304</v>
      </c>
      <c r="N44" s="483">
        <v>4.5999999999999999E-3</v>
      </c>
      <c r="O44" s="113" t="s">
        <v>223</v>
      </c>
      <c r="P44" s="449">
        <v>1298</v>
      </c>
      <c r="Q44" s="1142">
        <v>-2.9899999999999999E-2</v>
      </c>
    </row>
    <row r="45" spans="2:17" s="429" customFormat="1" ht="27.75" customHeight="1">
      <c r="B45" s="121">
        <v>30</v>
      </c>
      <c r="C45" s="115" t="s">
        <v>224</v>
      </c>
      <c r="D45" s="449">
        <v>1498</v>
      </c>
      <c r="E45" s="477">
        <v>2.1828103683492417E-2</v>
      </c>
      <c r="F45" s="115" t="s">
        <v>224</v>
      </c>
      <c r="G45" s="449">
        <v>1466</v>
      </c>
      <c r="H45" s="477">
        <v>6.3860667634252577E-2</v>
      </c>
      <c r="I45" s="113" t="s">
        <v>223</v>
      </c>
      <c r="J45" s="449">
        <v>1378</v>
      </c>
      <c r="K45" s="480">
        <v>5.67E-2</v>
      </c>
      <c r="L45" s="117" t="s">
        <v>237</v>
      </c>
      <c r="M45" s="449">
        <v>1238</v>
      </c>
      <c r="N45" s="483">
        <v>1.5599999999999999E-2</v>
      </c>
      <c r="O45" s="113" t="s">
        <v>237</v>
      </c>
      <c r="P45" s="449">
        <v>1219</v>
      </c>
      <c r="Q45" s="483">
        <v>8.5500000000000007E-2</v>
      </c>
    </row>
    <row r="46" spans="2:17" s="429" customFormat="1" ht="27.75" customHeight="1">
      <c r="B46" s="121">
        <v>31</v>
      </c>
      <c r="C46" s="115" t="s">
        <v>220</v>
      </c>
      <c r="D46" s="449">
        <v>1495</v>
      </c>
      <c r="E46" s="477">
        <v>0.12321562734785885</v>
      </c>
      <c r="F46" s="115" t="s">
        <v>220</v>
      </c>
      <c r="G46" s="449">
        <v>1331</v>
      </c>
      <c r="H46" s="477">
        <v>0.10090984284532678</v>
      </c>
      <c r="I46" s="113" t="s">
        <v>227</v>
      </c>
      <c r="J46" s="449">
        <v>1272</v>
      </c>
      <c r="K46" s="480">
        <v>5.91E-2</v>
      </c>
      <c r="L46" s="117" t="s">
        <v>227</v>
      </c>
      <c r="M46" s="449">
        <v>1201</v>
      </c>
      <c r="N46" s="483">
        <v>4.7100000000000003E-2</v>
      </c>
      <c r="O46" s="113" t="s">
        <v>227</v>
      </c>
      <c r="P46" s="449">
        <v>1147</v>
      </c>
      <c r="Q46" s="483">
        <v>6.0100000000000001E-2</v>
      </c>
    </row>
    <row r="47" spans="2:17" s="429" customFormat="1" ht="27.75" customHeight="1">
      <c r="B47" s="121">
        <v>32</v>
      </c>
      <c r="C47" s="115" t="s">
        <v>249</v>
      </c>
      <c r="D47" s="449">
        <v>1326</v>
      </c>
      <c r="E47" s="477">
        <v>0.48821548821548832</v>
      </c>
      <c r="F47" s="115" t="s">
        <v>213</v>
      </c>
      <c r="G47" s="449">
        <v>1321</v>
      </c>
      <c r="H47" s="477">
        <v>0.3236472945891784</v>
      </c>
      <c r="I47" s="113" t="s">
        <v>47</v>
      </c>
      <c r="J47" s="449">
        <v>1209</v>
      </c>
      <c r="K47" s="480">
        <v>5.96E-2</v>
      </c>
      <c r="L47" s="117" t="s">
        <v>222</v>
      </c>
      <c r="M47" s="449">
        <v>1175</v>
      </c>
      <c r="N47" s="483">
        <v>0.1588</v>
      </c>
      <c r="O47" s="113" t="s">
        <v>23</v>
      </c>
      <c r="P47" s="449">
        <v>1080</v>
      </c>
      <c r="Q47" s="483">
        <v>4.7000000000000002E-3</v>
      </c>
    </row>
    <row r="48" spans="2:17" s="429" customFormat="1" ht="27.75" customHeight="1">
      <c r="B48" s="121">
        <v>33</v>
      </c>
      <c r="C48" s="115" t="s">
        <v>185</v>
      </c>
      <c r="D48" s="449">
        <v>1166</v>
      </c>
      <c r="E48" s="1135">
        <v>-3.3167495854062978E-2</v>
      </c>
      <c r="F48" s="115" t="s">
        <v>228</v>
      </c>
      <c r="G48" s="449">
        <v>1223</v>
      </c>
      <c r="H48" s="1135">
        <v>-3.8522012578616316E-2</v>
      </c>
      <c r="I48" s="113" t="s">
        <v>215</v>
      </c>
      <c r="J48" s="449">
        <v>1192</v>
      </c>
      <c r="K48" s="480">
        <v>2.23E-2</v>
      </c>
      <c r="L48" s="117" t="s">
        <v>215</v>
      </c>
      <c r="M48" s="449">
        <v>1166</v>
      </c>
      <c r="N48" s="483">
        <v>0.2248</v>
      </c>
      <c r="O48" s="113" t="s">
        <v>47</v>
      </c>
      <c r="P48" s="449">
        <v>1073</v>
      </c>
      <c r="Q48" s="483">
        <v>0.02</v>
      </c>
    </row>
    <row r="49" spans="2:17" s="429" customFormat="1" ht="27.75" customHeight="1">
      <c r="B49" s="121">
        <v>34</v>
      </c>
      <c r="C49" s="115" t="s">
        <v>228</v>
      </c>
      <c r="D49" s="449">
        <v>1127</v>
      </c>
      <c r="E49" s="1135">
        <v>-7.849550286181517E-2</v>
      </c>
      <c r="F49" s="115" t="s">
        <v>185</v>
      </c>
      <c r="G49" s="449">
        <v>1206</v>
      </c>
      <c r="H49" s="477">
        <v>5.2356020942408321E-2</v>
      </c>
      <c r="I49" s="113" t="s">
        <v>23</v>
      </c>
      <c r="J49" s="449">
        <v>1146</v>
      </c>
      <c r="K49" s="480">
        <v>6.5100000000000005E-2</v>
      </c>
      <c r="L49" s="117" t="s">
        <v>47</v>
      </c>
      <c r="M49" s="449">
        <v>1141</v>
      </c>
      <c r="N49" s="483">
        <v>6.3399999999999998E-2</v>
      </c>
      <c r="O49" s="113" t="s">
        <v>222</v>
      </c>
      <c r="P49" s="449">
        <v>1014</v>
      </c>
      <c r="Q49" s="483">
        <v>0.15490000000000001</v>
      </c>
    </row>
    <row r="50" spans="2:17" s="429" customFormat="1" ht="27.75" customHeight="1">
      <c r="B50" s="121">
        <v>35</v>
      </c>
      <c r="C50" s="115" t="s">
        <v>239</v>
      </c>
      <c r="D50" s="449">
        <v>1073</v>
      </c>
      <c r="E50" s="477">
        <v>8.8235294117646967E-2</v>
      </c>
      <c r="F50" s="115" t="s">
        <v>238</v>
      </c>
      <c r="G50" s="449">
        <v>1045</v>
      </c>
      <c r="H50" s="1135">
        <v>-7.4402125775022143E-2</v>
      </c>
      <c r="I50" s="113" t="s">
        <v>237</v>
      </c>
      <c r="J50" s="449">
        <v>1129</v>
      </c>
      <c r="K50" s="1141">
        <v>-8.7999999999999995E-2</v>
      </c>
      <c r="L50" s="117" t="s">
        <v>23</v>
      </c>
      <c r="M50" s="449">
        <v>1076</v>
      </c>
      <c r="N50" s="1142">
        <v>-3.7000000000000002E-3</v>
      </c>
      <c r="O50" s="113" t="s">
        <v>215</v>
      </c>
      <c r="P50" s="449">
        <v>952</v>
      </c>
      <c r="Q50" s="1142">
        <v>-2.1600000000000001E-2</v>
      </c>
    </row>
    <row r="51" spans="2:17" s="429" customFormat="1" ht="27.75" customHeight="1">
      <c r="B51" s="121">
        <v>36</v>
      </c>
      <c r="C51" s="115" t="s">
        <v>186</v>
      </c>
      <c r="D51" s="449">
        <v>1025</v>
      </c>
      <c r="E51" s="477">
        <v>4.2726347914547214E-2</v>
      </c>
      <c r="F51" s="115" t="s">
        <v>239</v>
      </c>
      <c r="G51" s="449">
        <v>986</v>
      </c>
      <c r="H51" s="477">
        <v>0.11412429378531064</v>
      </c>
      <c r="I51" s="113" t="s">
        <v>24</v>
      </c>
      <c r="J51" s="449">
        <v>1090</v>
      </c>
      <c r="K51" s="480">
        <v>4.8099999999999997E-2</v>
      </c>
      <c r="L51" s="117" t="s">
        <v>24</v>
      </c>
      <c r="M51" s="449">
        <v>1040</v>
      </c>
      <c r="N51" s="483">
        <v>0.10290000000000001</v>
      </c>
      <c r="O51" s="113" t="s">
        <v>24</v>
      </c>
      <c r="P51" s="449">
        <v>943</v>
      </c>
      <c r="Q51" s="1142">
        <v>-4.8399999999999999E-2</v>
      </c>
    </row>
    <row r="52" spans="2:17" s="429" customFormat="1" ht="27.75" customHeight="1">
      <c r="B52" s="121">
        <v>37</v>
      </c>
      <c r="C52" s="115" t="s">
        <v>229</v>
      </c>
      <c r="D52" s="449">
        <v>1018</v>
      </c>
      <c r="E52" s="477">
        <v>0.12238147739801541</v>
      </c>
      <c r="F52" s="115" t="s">
        <v>235</v>
      </c>
      <c r="G52" s="449">
        <v>985</v>
      </c>
      <c r="H52" s="477">
        <v>8.2417582417582347E-2</v>
      </c>
      <c r="I52" s="113" t="s">
        <v>38</v>
      </c>
      <c r="J52" s="449">
        <v>998</v>
      </c>
      <c r="K52" s="480">
        <v>0.15379999999999999</v>
      </c>
      <c r="L52" s="117" t="s">
        <v>236</v>
      </c>
      <c r="M52" s="449">
        <v>898</v>
      </c>
      <c r="N52" s="1142">
        <v>-1.9699999999999999E-2</v>
      </c>
      <c r="O52" s="113" t="s">
        <v>236</v>
      </c>
      <c r="P52" s="449">
        <v>916</v>
      </c>
      <c r="Q52" s="1142">
        <v>-0.16120000000000001</v>
      </c>
    </row>
    <row r="53" spans="2:17" s="429" customFormat="1" ht="27.75" customHeight="1">
      <c r="B53" s="121">
        <v>38</v>
      </c>
      <c r="C53" s="115" t="s">
        <v>238</v>
      </c>
      <c r="D53" s="449">
        <v>958</v>
      </c>
      <c r="E53" s="1135">
        <v>-8.3253588516746357E-2</v>
      </c>
      <c r="F53" s="115" t="s">
        <v>186</v>
      </c>
      <c r="G53" s="449">
        <v>983</v>
      </c>
      <c r="H53" s="1135">
        <v>-9.8165137614678932E-2</v>
      </c>
      <c r="I53" s="113" t="s">
        <v>236</v>
      </c>
      <c r="J53" s="449">
        <v>910</v>
      </c>
      <c r="K53" s="480">
        <v>1.34E-2</v>
      </c>
      <c r="L53" s="117" t="s">
        <v>38</v>
      </c>
      <c r="M53" s="449">
        <v>865</v>
      </c>
      <c r="N53" s="483">
        <v>0.27960000000000002</v>
      </c>
      <c r="O53" s="113" t="s">
        <v>241</v>
      </c>
      <c r="P53" s="449">
        <v>853</v>
      </c>
      <c r="Q53" s="483">
        <v>2.9000000000000001E-2</v>
      </c>
    </row>
    <row r="54" spans="2:17" s="429" customFormat="1" ht="27.75" customHeight="1">
      <c r="B54" s="121">
        <v>39</v>
      </c>
      <c r="C54" s="115" t="s">
        <v>235</v>
      </c>
      <c r="D54" s="449">
        <v>956</v>
      </c>
      <c r="E54" s="1135">
        <v>-2.9441624365482255E-2</v>
      </c>
      <c r="F54" s="115" t="s">
        <v>240</v>
      </c>
      <c r="G54" s="449">
        <v>920</v>
      </c>
      <c r="H54" s="477">
        <v>4.6643913538111592E-2</v>
      </c>
      <c r="I54" s="113" t="s">
        <v>248</v>
      </c>
      <c r="J54" s="449">
        <v>885</v>
      </c>
      <c r="K54" s="480">
        <v>8.5900000000000004E-2</v>
      </c>
      <c r="L54" s="117" t="s">
        <v>31</v>
      </c>
      <c r="M54" s="449">
        <v>826</v>
      </c>
      <c r="N54" s="1142">
        <v>-8.3999999999999995E-3</v>
      </c>
      <c r="O54" s="113" t="s">
        <v>31</v>
      </c>
      <c r="P54" s="449">
        <v>833</v>
      </c>
      <c r="Q54" s="483">
        <v>4.7999999999999996E-3</v>
      </c>
    </row>
    <row r="55" spans="2:17" s="429" customFormat="1" ht="27.75" customHeight="1">
      <c r="B55" s="121">
        <v>40</v>
      </c>
      <c r="C55" s="115" t="s">
        <v>240</v>
      </c>
      <c r="D55" s="449">
        <v>930</v>
      </c>
      <c r="E55" s="477">
        <v>1.0869565217391353E-2</v>
      </c>
      <c r="F55" s="115" t="s">
        <v>229</v>
      </c>
      <c r="G55" s="449">
        <v>907</v>
      </c>
      <c r="H55" s="477">
        <v>9.4089264173703224E-2</v>
      </c>
      <c r="I55" s="113" t="s">
        <v>31</v>
      </c>
      <c r="J55" s="449">
        <v>879</v>
      </c>
      <c r="K55" s="480">
        <v>6.4199999999999993E-2</v>
      </c>
      <c r="L55" s="117" t="s">
        <v>241</v>
      </c>
      <c r="M55" s="449">
        <v>817</v>
      </c>
      <c r="N55" s="1142">
        <v>-4.2200000000000001E-2</v>
      </c>
      <c r="O55" s="113" t="s">
        <v>46</v>
      </c>
      <c r="P55" s="449">
        <v>798</v>
      </c>
      <c r="Q55" s="483">
        <v>2.5000000000000001E-3</v>
      </c>
    </row>
    <row r="56" spans="2:17" s="429" customFormat="1" ht="27.75" customHeight="1">
      <c r="B56" s="121">
        <v>41</v>
      </c>
      <c r="C56" s="115" t="s">
        <v>226</v>
      </c>
      <c r="D56" s="449">
        <v>927</v>
      </c>
      <c r="E56" s="477">
        <v>7.0438799076212533E-2</v>
      </c>
      <c r="F56" s="115" t="s">
        <v>249</v>
      </c>
      <c r="G56" s="449">
        <v>891</v>
      </c>
      <c r="H56" s="477">
        <v>0.42559999999999998</v>
      </c>
      <c r="I56" s="113" t="s">
        <v>241</v>
      </c>
      <c r="J56" s="449">
        <v>869</v>
      </c>
      <c r="K56" s="480">
        <v>6.3600000000000004E-2</v>
      </c>
      <c r="L56" s="117" t="s">
        <v>248</v>
      </c>
      <c r="M56" s="449">
        <v>815</v>
      </c>
      <c r="N56" s="483">
        <v>0.1226</v>
      </c>
      <c r="O56" s="113" t="s">
        <v>248</v>
      </c>
      <c r="P56" s="449">
        <v>726</v>
      </c>
      <c r="Q56" s="483">
        <v>7.8799999999999995E-2</v>
      </c>
    </row>
    <row r="57" spans="2:17" s="429" customFormat="1" ht="27.75" customHeight="1">
      <c r="B57" s="121">
        <v>42</v>
      </c>
      <c r="C57" s="115" t="s">
        <v>213</v>
      </c>
      <c r="D57" s="449">
        <v>906</v>
      </c>
      <c r="E57" s="1135">
        <v>-0.31415594246782741</v>
      </c>
      <c r="F57" s="115" t="s">
        <v>216</v>
      </c>
      <c r="G57" s="449">
        <v>887</v>
      </c>
      <c r="H57" s="1135">
        <v>-0.25587248322147649</v>
      </c>
      <c r="I57" s="113" t="s">
        <v>230</v>
      </c>
      <c r="J57" s="449">
        <v>829</v>
      </c>
      <c r="K57" s="480">
        <v>0.1676</v>
      </c>
      <c r="L57" s="117" t="s">
        <v>46</v>
      </c>
      <c r="M57" s="449">
        <v>785</v>
      </c>
      <c r="N57" s="1142">
        <v>-1.6299999999999999E-2</v>
      </c>
      <c r="O57" s="113" t="s">
        <v>29</v>
      </c>
      <c r="P57" s="449">
        <v>693</v>
      </c>
      <c r="Q57" s="1142">
        <v>-0.26979999999999998</v>
      </c>
    </row>
    <row r="58" spans="2:17" s="429" customFormat="1" ht="27.75" customHeight="1">
      <c r="B58" s="121">
        <v>43</v>
      </c>
      <c r="C58" s="115" t="s">
        <v>251</v>
      </c>
      <c r="D58" s="449">
        <v>889</v>
      </c>
      <c r="E58" s="477">
        <v>8.5470085470085388E-2</v>
      </c>
      <c r="F58" s="115" t="s">
        <v>226</v>
      </c>
      <c r="G58" s="449">
        <v>866</v>
      </c>
      <c r="H58" s="477">
        <v>6.7817509247842134E-2</v>
      </c>
      <c r="I58" s="113" t="s">
        <v>225</v>
      </c>
      <c r="J58" s="449">
        <v>811</v>
      </c>
      <c r="K58" s="480">
        <v>0.15040000000000001</v>
      </c>
      <c r="L58" s="117" t="s">
        <v>48</v>
      </c>
      <c r="M58" s="449">
        <v>769</v>
      </c>
      <c r="N58" s="483">
        <v>0.18490000000000001</v>
      </c>
      <c r="O58" s="113" t="s">
        <v>38</v>
      </c>
      <c r="P58" s="449">
        <v>676</v>
      </c>
      <c r="Q58" s="1142">
        <v>-0.12659999999999999</v>
      </c>
    </row>
    <row r="59" spans="2:17" s="429" customFormat="1" ht="27.75" customHeight="1">
      <c r="B59" s="121">
        <v>44</v>
      </c>
      <c r="C59" s="115" t="s">
        <v>253</v>
      </c>
      <c r="D59" s="449">
        <v>867</v>
      </c>
      <c r="E59" s="477">
        <v>0.11726804123711343</v>
      </c>
      <c r="F59" s="115" t="s">
        <v>251</v>
      </c>
      <c r="G59" s="449">
        <v>819</v>
      </c>
      <c r="H59" s="477">
        <v>7.0588235294117618E-2</v>
      </c>
      <c r="I59" s="113" t="s">
        <v>252</v>
      </c>
      <c r="J59" s="449">
        <v>765</v>
      </c>
      <c r="K59" s="480">
        <v>0.32119999999999999</v>
      </c>
      <c r="L59" s="117" t="s">
        <v>230</v>
      </c>
      <c r="M59" s="449">
        <v>710</v>
      </c>
      <c r="N59" s="483">
        <v>9.9099999999999994E-2</v>
      </c>
      <c r="O59" s="433" t="s">
        <v>25</v>
      </c>
      <c r="P59" s="449">
        <v>670</v>
      </c>
      <c r="Q59" s="1142">
        <v>-0.1399</v>
      </c>
    </row>
    <row r="60" spans="2:17" s="429" customFormat="1" ht="27.75" customHeight="1">
      <c r="B60" s="121">
        <v>45</v>
      </c>
      <c r="C60" s="115" t="s">
        <v>216</v>
      </c>
      <c r="D60" s="449">
        <v>820</v>
      </c>
      <c r="E60" s="1135">
        <v>-7.5535512965050677E-2</v>
      </c>
      <c r="F60" s="115" t="s">
        <v>253</v>
      </c>
      <c r="G60" s="449">
        <v>776</v>
      </c>
      <c r="H60" s="477">
        <v>6.5934065934065922E-2</v>
      </c>
      <c r="I60" s="113" t="s">
        <v>48</v>
      </c>
      <c r="J60" s="449">
        <v>740</v>
      </c>
      <c r="K60" s="1141">
        <v>-3.7699999999999997E-2</v>
      </c>
      <c r="L60" s="117" t="s">
        <v>225</v>
      </c>
      <c r="M60" s="449">
        <v>705</v>
      </c>
      <c r="N60" s="483">
        <v>9.1300000000000006E-2</v>
      </c>
      <c r="O60" s="113" t="s">
        <v>48</v>
      </c>
      <c r="P60" s="449">
        <v>649</v>
      </c>
      <c r="Q60" s="483">
        <v>2.53E-2</v>
      </c>
    </row>
    <row r="61" spans="2:17" s="429" customFormat="1" ht="27.75" customHeight="1">
      <c r="B61" s="121">
        <v>46</v>
      </c>
      <c r="C61" s="115" t="s">
        <v>242</v>
      </c>
      <c r="D61" s="449">
        <v>793</v>
      </c>
      <c r="E61" s="477">
        <v>3.5248041775456818E-2</v>
      </c>
      <c r="F61" s="115" t="s">
        <v>242</v>
      </c>
      <c r="G61" s="449">
        <v>766</v>
      </c>
      <c r="H61" s="1135">
        <v>-0.11852704257767543</v>
      </c>
      <c r="I61" s="113" t="s">
        <v>46</v>
      </c>
      <c r="J61" s="449">
        <v>728</v>
      </c>
      <c r="K61" s="1141">
        <v>-7.2599999999999998E-2</v>
      </c>
      <c r="L61" s="435" t="s">
        <v>25</v>
      </c>
      <c r="M61" s="449">
        <v>643</v>
      </c>
      <c r="N61" s="1142">
        <v>-4.0300000000000002E-2</v>
      </c>
      <c r="O61" s="113" t="s">
        <v>230</v>
      </c>
      <c r="P61" s="449">
        <v>646</v>
      </c>
      <c r="Q61" s="1142">
        <v>-4.58E-2</v>
      </c>
    </row>
    <row r="62" spans="2:17" s="429" customFormat="1" ht="27.75" customHeight="1">
      <c r="B62" s="121">
        <v>47</v>
      </c>
      <c r="C62" s="115" t="s">
        <v>254</v>
      </c>
      <c r="D62" s="449">
        <v>758</v>
      </c>
      <c r="E62" s="477">
        <v>0.13303437967115106</v>
      </c>
      <c r="F62" s="115" t="s">
        <v>254</v>
      </c>
      <c r="G62" s="449">
        <v>669</v>
      </c>
      <c r="H62" s="1135">
        <v>-9.5945945945945965E-2</v>
      </c>
      <c r="I62" s="113" t="s">
        <v>250</v>
      </c>
      <c r="J62" s="449">
        <v>625</v>
      </c>
      <c r="K62" s="480">
        <v>0.151</v>
      </c>
      <c r="L62" s="117" t="s">
        <v>252</v>
      </c>
      <c r="M62" s="449">
        <v>579</v>
      </c>
      <c r="N62" s="483">
        <v>0.14879999999999999</v>
      </c>
      <c r="O62" s="113" t="s">
        <v>225</v>
      </c>
      <c r="P62" s="449">
        <v>646</v>
      </c>
      <c r="Q62" s="1142">
        <v>-0.05</v>
      </c>
    </row>
    <row r="63" spans="2:17" s="429" customFormat="1" ht="27.75" customHeight="1">
      <c r="B63" s="121">
        <v>48</v>
      </c>
      <c r="C63" s="115" t="s">
        <v>255</v>
      </c>
      <c r="D63" s="449">
        <v>671</v>
      </c>
      <c r="E63" s="477">
        <v>6.3391442155309008E-2</v>
      </c>
      <c r="F63" s="115" t="s">
        <v>255</v>
      </c>
      <c r="G63" s="449">
        <v>631</v>
      </c>
      <c r="H63" s="477">
        <v>8.0479452054794454E-2</v>
      </c>
      <c r="I63" s="433" t="s">
        <v>25</v>
      </c>
      <c r="J63" s="449">
        <v>606</v>
      </c>
      <c r="K63" s="1141">
        <v>-5.7500000000000002E-2</v>
      </c>
      <c r="L63" s="117" t="s">
        <v>29</v>
      </c>
      <c r="M63" s="449">
        <v>555</v>
      </c>
      <c r="N63" s="1142">
        <v>-0.1991</v>
      </c>
      <c r="O63" s="113" t="s">
        <v>256</v>
      </c>
      <c r="P63" s="449">
        <v>543</v>
      </c>
      <c r="Q63" s="483">
        <v>0.1173</v>
      </c>
    </row>
    <row r="64" spans="2:17" s="429" customFormat="1" ht="27.75" customHeight="1">
      <c r="B64" s="121">
        <v>49</v>
      </c>
      <c r="C64" s="115" t="s">
        <v>234</v>
      </c>
      <c r="D64" s="449">
        <v>640</v>
      </c>
      <c r="E64" s="477">
        <v>6.3122923588039948E-2</v>
      </c>
      <c r="F64" s="115" t="s">
        <v>234</v>
      </c>
      <c r="G64" s="449">
        <v>602</v>
      </c>
      <c r="H64" s="477">
        <v>3.9723661485319584E-2</v>
      </c>
      <c r="I64" s="113" t="s">
        <v>256</v>
      </c>
      <c r="J64" s="449">
        <v>584</v>
      </c>
      <c r="K64" s="480">
        <v>6.1800000000000001E-2</v>
      </c>
      <c r="L64" s="117" t="s">
        <v>256</v>
      </c>
      <c r="M64" s="449">
        <v>550</v>
      </c>
      <c r="N64" s="483">
        <v>1.29E-2</v>
      </c>
      <c r="O64" s="113" t="s">
        <v>249</v>
      </c>
      <c r="P64" s="449">
        <v>516</v>
      </c>
      <c r="Q64" s="483">
        <v>2.3800000000000002E-2</v>
      </c>
    </row>
    <row r="65" spans="2:17" s="429" customFormat="1" ht="27.75" customHeight="1" thickBot="1">
      <c r="B65" s="122">
        <v>50</v>
      </c>
      <c r="C65" s="431" t="s">
        <v>243</v>
      </c>
      <c r="D65" s="450">
        <v>636</v>
      </c>
      <c r="E65" s="478">
        <v>0.18215613382899631</v>
      </c>
      <c r="F65" s="431" t="s">
        <v>203</v>
      </c>
      <c r="G65" s="450">
        <v>584</v>
      </c>
      <c r="H65" s="478">
        <v>0.10606060606060597</v>
      </c>
      <c r="I65" s="128" t="s">
        <v>233</v>
      </c>
      <c r="J65" s="450">
        <v>579</v>
      </c>
      <c r="K65" s="481">
        <v>0.10919540229885061</v>
      </c>
      <c r="L65" s="119" t="s">
        <v>249</v>
      </c>
      <c r="M65" s="450">
        <v>543</v>
      </c>
      <c r="N65" s="484">
        <v>5.2299999999999999E-2</v>
      </c>
      <c r="O65" s="128" t="s">
        <v>252</v>
      </c>
      <c r="P65" s="450">
        <v>504</v>
      </c>
      <c r="Q65" s="484">
        <v>0.1915</v>
      </c>
    </row>
  </sheetData>
  <mergeCells count="13">
    <mergeCell ref="O5:Q5"/>
    <mergeCell ref="B5:B6"/>
    <mergeCell ref="C5:E5"/>
    <mergeCell ref="F5:H5"/>
    <mergeCell ref="I5:K5"/>
    <mergeCell ref="L5:N5"/>
    <mergeCell ref="F37:P37"/>
    <mergeCell ref="B39:B40"/>
    <mergeCell ref="C39:E39"/>
    <mergeCell ref="F39:H39"/>
    <mergeCell ref="I39:K39"/>
    <mergeCell ref="L39:N39"/>
    <mergeCell ref="O39:Q39"/>
  </mergeCells>
  <phoneticPr fontId="34"/>
  <pageMargins left="0" right="0" top="0" bottom="0" header="0" footer="0"/>
  <pageSetup paperSize="9" orientation="portrait" r:id="rId1"/>
  <headerFooter alignWithMargins="0"/>
  <ignoredErrors>
    <ignoredError sqref="K50 K60:K61 K63 K65"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89"/>
  <sheetViews>
    <sheetView zoomScaleNormal="100" workbookViewId="0">
      <selection activeCell="L64" sqref="L64"/>
    </sheetView>
  </sheetViews>
  <sheetFormatPr defaultRowHeight="15" customHeight="1"/>
  <cols>
    <col min="1" max="1" width="2.75" style="386" customWidth="1"/>
    <col min="2" max="2" width="7.5" style="387" customWidth="1"/>
    <col min="3" max="3" width="5" style="388" customWidth="1"/>
    <col min="4" max="4" width="5.75" style="868" customWidth="1"/>
    <col min="5" max="5" width="7.5" style="387" customWidth="1"/>
    <col min="6" max="6" width="5" style="388" customWidth="1"/>
    <col min="7" max="7" width="5.75" style="868" customWidth="1"/>
    <col min="8" max="8" width="7.5" style="390" customWidth="1"/>
    <col min="9" max="9" width="5" style="388" customWidth="1"/>
    <col min="10" max="10" width="5.75" style="391" customWidth="1"/>
    <col min="11" max="11" width="7.5" style="390" customWidth="1"/>
    <col min="12" max="12" width="5" style="388" customWidth="1"/>
    <col min="13" max="13" width="5.75" style="391" customWidth="1"/>
    <col min="14" max="14" width="7.5" style="390" customWidth="1"/>
    <col min="15" max="15" width="5" style="388" customWidth="1"/>
    <col min="16" max="16" width="5.75" style="391" customWidth="1"/>
    <col min="17" max="17" width="2.75" style="206" customWidth="1"/>
    <col min="18" max="16384" width="9" style="206"/>
  </cols>
  <sheetData>
    <row r="1" spans="1:17" ht="2.1" customHeight="1"/>
    <row r="2" spans="1:17" ht="54.75" customHeight="1">
      <c r="A2" s="206"/>
      <c r="B2" s="869"/>
      <c r="C2" s="869"/>
      <c r="D2" s="869"/>
      <c r="E2" s="869"/>
      <c r="F2" s="869"/>
      <c r="G2" s="869"/>
      <c r="H2" s="869"/>
      <c r="I2" s="869"/>
      <c r="J2" s="869"/>
      <c r="K2" s="869"/>
      <c r="L2" s="869"/>
      <c r="M2" s="869"/>
      <c r="N2" s="869"/>
      <c r="O2" s="869"/>
      <c r="P2" s="869"/>
      <c r="Q2" s="391"/>
    </row>
    <row r="3" spans="1:17" ht="17.25" customHeight="1">
      <c r="A3" s="870" t="s">
        <v>1237</v>
      </c>
      <c r="B3" s="871"/>
      <c r="C3" s="871"/>
      <c r="D3" s="872"/>
      <c r="E3" s="871"/>
      <c r="F3" s="871"/>
      <c r="G3" s="872"/>
      <c r="H3" s="871"/>
      <c r="I3" s="873"/>
      <c r="J3" s="869"/>
      <c r="K3" s="869"/>
      <c r="L3" s="869"/>
      <c r="M3" s="869"/>
      <c r="N3" s="869"/>
      <c r="O3" s="869"/>
    </row>
    <row r="4" spans="1:17" ht="13.35" customHeight="1" thickBot="1">
      <c r="J4" s="869"/>
      <c r="K4" s="869"/>
      <c r="L4" s="869"/>
      <c r="M4" s="869"/>
      <c r="N4" s="869"/>
      <c r="O4" s="869"/>
    </row>
    <row r="5" spans="1:17" ht="30.75" customHeight="1">
      <c r="A5" s="1361" t="s">
        <v>1238</v>
      </c>
      <c r="B5" s="1363" t="s">
        <v>1239</v>
      </c>
      <c r="C5" s="1364"/>
      <c r="D5" s="1365"/>
      <c r="E5" s="1366" t="s">
        <v>1240</v>
      </c>
      <c r="F5" s="1367"/>
      <c r="G5" s="1368"/>
      <c r="H5" s="1358" t="s">
        <v>1241</v>
      </c>
      <c r="I5" s="1359"/>
      <c r="J5" s="1360"/>
      <c r="K5" s="1358" t="s">
        <v>1242</v>
      </c>
      <c r="L5" s="1359"/>
      <c r="M5" s="1360"/>
      <c r="N5" s="1358" t="s">
        <v>1243</v>
      </c>
      <c r="O5" s="1359"/>
      <c r="P5" s="1360"/>
    </row>
    <row r="6" spans="1:17" ht="30.75" customHeight="1" thickBot="1">
      <c r="A6" s="1362"/>
      <c r="B6" s="874" t="s">
        <v>1244</v>
      </c>
      <c r="C6" s="875" t="s">
        <v>257</v>
      </c>
      <c r="D6" s="876" t="s">
        <v>13</v>
      </c>
      <c r="E6" s="877" t="s">
        <v>1244</v>
      </c>
      <c r="F6" s="878" t="s">
        <v>257</v>
      </c>
      <c r="G6" s="879" t="s">
        <v>13</v>
      </c>
      <c r="H6" s="880" t="s">
        <v>1244</v>
      </c>
      <c r="I6" s="878" t="s">
        <v>257</v>
      </c>
      <c r="J6" s="881" t="s">
        <v>13</v>
      </c>
      <c r="K6" s="882" t="s">
        <v>1244</v>
      </c>
      <c r="L6" s="878" t="s">
        <v>257</v>
      </c>
      <c r="M6" s="883" t="s">
        <v>13</v>
      </c>
      <c r="N6" s="884" t="s">
        <v>1244</v>
      </c>
      <c r="O6" s="878" t="s">
        <v>257</v>
      </c>
      <c r="P6" s="883" t="s">
        <v>13</v>
      </c>
    </row>
    <row r="7" spans="1:17" s="212" customFormat="1" ht="27.75" customHeight="1">
      <c r="A7" s="885">
        <v>1</v>
      </c>
      <c r="B7" s="886" t="s">
        <v>1245</v>
      </c>
      <c r="C7" s="887">
        <v>69293</v>
      </c>
      <c r="D7" s="1147">
        <f>C7/F7-1</f>
        <v>-1.8665646995510654E-2</v>
      </c>
      <c r="E7" s="886" t="s">
        <v>1245</v>
      </c>
      <c r="F7" s="887">
        <v>70611</v>
      </c>
      <c r="G7" s="1147">
        <v>-1.1534961853433168E-2</v>
      </c>
      <c r="H7" s="889" t="s">
        <v>1246</v>
      </c>
      <c r="I7" s="890">
        <v>71435</v>
      </c>
      <c r="J7" s="891" t="s">
        <v>1247</v>
      </c>
      <c r="K7" s="892" t="s">
        <v>1246</v>
      </c>
      <c r="L7" s="890">
        <v>70629</v>
      </c>
      <c r="M7" s="893" t="s">
        <v>1248</v>
      </c>
      <c r="N7" s="889" t="s">
        <v>1246</v>
      </c>
      <c r="O7" s="890">
        <v>69426</v>
      </c>
      <c r="P7" s="893" t="s">
        <v>1249</v>
      </c>
    </row>
    <row r="8" spans="1:17" s="212" customFormat="1" ht="27.75" customHeight="1">
      <c r="A8" s="894">
        <v>2</v>
      </c>
      <c r="B8" s="895" t="s">
        <v>1250</v>
      </c>
      <c r="C8" s="896">
        <v>47423</v>
      </c>
      <c r="D8" s="1148">
        <f>C8/F9-1</f>
        <v>-6.3279203771607895E-3</v>
      </c>
      <c r="E8" s="895" t="s">
        <v>1251</v>
      </c>
      <c r="F8" s="896">
        <v>49556</v>
      </c>
      <c r="G8" s="1148">
        <v>-7.1376370280146206E-2</v>
      </c>
      <c r="H8" s="898" t="s">
        <v>1252</v>
      </c>
      <c r="I8" s="899">
        <v>57458</v>
      </c>
      <c r="J8" s="900" t="s">
        <v>1248</v>
      </c>
      <c r="K8" s="901" t="s">
        <v>1252</v>
      </c>
      <c r="L8" s="899">
        <v>56481</v>
      </c>
      <c r="M8" s="902" t="s">
        <v>1253</v>
      </c>
      <c r="N8" s="898" t="s">
        <v>1251</v>
      </c>
      <c r="O8" s="899">
        <v>57429</v>
      </c>
      <c r="P8" s="902" t="s">
        <v>1254</v>
      </c>
    </row>
    <row r="9" spans="1:17" s="212" customFormat="1" ht="27.75" customHeight="1">
      <c r="A9" s="894">
        <v>3</v>
      </c>
      <c r="B9" s="895" t="s">
        <v>1255</v>
      </c>
      <c r="C9" s="896">
        <v>46367</v>
      </c>
      <c r="D9" s="897">
        <f>C9/F10-1</f>
        <v>8.9015195997839136E-2</v>
      </c>
      <c r="E9" s="895" t="s">
        <v>1250</v>
      </c>
      <c r="F9" s="896">
        <v>47725</v>
      </c>
      <c r="G9" s="1148">
        <v>-0.16939329597271047</v>
      </c>
      <c r="H9" s="898" t="s">
        <v>1251</v>
      </c>
      <c r="I9" s="903">
        <v>53365</v>
      </c>
      <c r="J9" s="1150">
        <v>-2.7699999999999999E-2</v>
      </c>
      <c r="K9" s="901" t="s">
        <v>1251</v>
      </c>
      <c r="L9" s="903">
        <v>54885</v>
      </c>
      <c r="M9" s="1151">
        <v>-4.4299999999999999E-2</v>
      </c>
      <c r="N9" s="898" t="s">
        <v>1252</v>
      </c>
      <c r="O9" s="903">
        <v>50430</v>
      </c>
      <c r="P9" s="902" t="s">
        <v>1256</v>
      </c>
    </row>
    <row r="10" spans="1:17" s="212" customFormat="1" ht="27.75" customHeight="1">
      <c r="A10" s="894">
        <v>4</v>
      </c>
      <c r="B10" s="904" t="s">
        <v>1257</v>
      </c>
      <c r="C10" s="905">
        <v>43108</v>
      </c>
      <c r="D10" s="1148">
        <f>C10/F8-1</f>
        <v>-0.13011542497376705</v>
      </c>
      <c r="E10" s="895" t="s">
        <v>1255</v>
      </c>
      <c r="F10" s="896">
        <v>42577</v>
      </c>
      <c r="G10" s="897">
        <v>6.578387443991085E-2</v>
      </c>
      <c r="H10" s="898" t="s">
        <v>1258</v>
      </c>
      <c r="I10" s="903">
        <v>39949</v>
      </c>
      <c r="J10" s="906" t="s">
        <v>1259</v>
      </c>
      <c r="K10" s="901" t="s">
        <v>1260</v>
      </c>
      <c r="L10" s="903">
        <v>36717</v>
      </c>
      <c r="M10" s="902" t="s">
        <v>1261</v>
      </c>
      <c r="N10" s="898" t="s">
        <v>1260</v>
      </c>
      <c r="O10" s="903">
        <v>35662</v>
      </c>
      <c r="P10" s="907" t="s">
        <v>1262</v>
      </c>
    </row>
    <row r="11" spans="1:17" s="212" customFormat="1" ht="27.75" customHeight="1" thickBot="1">
      <c r="A11" s="894">
        <v>5</v>
      </c>
      <c r="B11" s="908" t="s">
        <v>1263</v>
      </c>
      <c r="C11" s="909">
        <v>38400</v>
      </c>
      <c r="D11" s="1149">
        <f>C11/F11-1</f>
        <v>-1.7852575579313523E-2</v>
      </c>
      <c r="E11" s="908" t="s">
        <v>1263</v>
      </c>
      <c r="F11" s="909">
        <v>39098</v>
      </c>
      <c r="G11" s="910">
        <v>2.0462494127472919E-2</v>
      </c>
      <c r="H11" s="911" t="s">
        <v>1260</v>
      </c>
      <c r="I11" s="912">
        <v>38314</v>
      </c>
      <c r="J11" s="913" t="s">
        <v>1264</v>
      </c>
      <c r="K11" s="914" t="s">
        <v>1258</v>
      </c>
      <c r="L11" s="912">
        <v>35935</v>
      </c>
      <c r="M11" s="915" t="s">
        <v>1265</v>
      </c>
      <c r="N11" s="911" t="s">
        <v>1258</v>
      </c>
      <c r="O11" s="912">
        <v>33967</v>
      </c>
      <c r="P11" s="915" t="s">
        <v>1266</v>
      </c>
    </row>
    <row r="12" spans="1:17" s="212" customFormat="1" ht="27.75" customHeight="1">
      <c r="A12" s="916">
        <v>6</v>
      </c>
      <c r="B12" s="917" t="s">
        <v>1267</v>
      </c>
      <c r="C12" s="918">
        <v>35982</v>
      </c>
      <c r="D12" s="919">
        <f>C12/F12-1</f>
        <v>0.15928861395708482</v>
      </c>
      <c r="E12" s="920" t="s">
        <v>197</v>
      </c>
      <c r="F12" s="921">
        <v>31038</v>
      </c>
      <c r="G12" s="919">
        <v>0.12762942779291553</v>
      </c>
      <c r="H12" s="922" t="s">
        <v>1267</v>
      </c>
      <c r="I12" s="923">
        <v>27525</v>
      </c>
      <c r="J12" s="924" t="s">
        <v>1268</v>
      </c>
      <c r="K12" s="925" t="s">
        <v>1269</v>
      </c>
      <c r="L12" s="923">
        <v>26260</v>
      </c>
      <c r="M12" s="926" t="s">
        <v>1270</v>
      </c>
      <c r="N12" s="922" t="s">
        <v>1269</v>
      </c>
      <c r="O12" s="923">
        <v>25808</v>
      </c>
      <c r="P12" s="1154">
        <v>-8.6E-3</v>
      </c>
    </row>
    <row r="13" spans="1:17" s="212" customFormat="1" ht="27.75" customHeight="1">
      <c r="A13" s="894">
        <v>7</v>
      </c>
      <c r="B13" s="895" t="s">
        <v>1271</v>
      </c>
      <c r="C13" s="896">
        <v>27426</v>
      </c>
      <c r="D13" s="897">
        <f>C13/F13-1</f>
        <v>1.1506970568709862E-2</v>
      </c>
      <c r="E13" s="895" t="s">
        <v>1269</v>
      </c>
      <c r="F13" s="896">
        <v>27114</v>
      </c>
      <c r="G13" s="897">
        <v>6.0853432282004238E-3</v>
      </c>
      <c r="H13" s="898" t="s">
        <v>1269</v>
      </c>
      <c r="I13" s="903">
        <v>26950</v>
      </c>
      <c r="J13" s="900" t="s">
        <v>1272</v>
      </c>
      <c r="K13" s="901" t="s">
        <v>1267</v>
      </c>
      <c r="L13" s="903">
        <v>26032</v>
      </c>
      <c r="M13" s="902" t="s">
        <v>1273</v>
      </c>
      <c r="N13" s="898" t="s">
        <v>1267</v>
      </c>
      <c r="O13" s="903">
        <v>24548</v>
      </c>
      <c r="P13" s="902" t="s">
        <v>1274</v>
      </c>
    </row>
    <row r="14" spans="1:17" s="212" customFormat="1" ht="27.75" customHeight="1">
      <c r="A14" s="894">
        <v>8</v>
      </c>
      <c r="B14" s="895" t="s">
        <v>1275</v>
      </c>
      <c r="C14" s="896">
        <v>26607</v>
      </c>
      <c r="D14" s="897">
        <f>C14/F15-1</f>
        <v>8.524697148917082E-2</v>
      </c>
      <c r="E14" s="895" t="s">
        <v>1276</v>
      </c>
      <c r="F14" s="896">
        <v>24543</v>
      </c>
      <c r="G14" s="1148">
        <v>-1.1717806233389694E-2</v>
      </c>
      <c r="H14" s="898" t="s">
        <v>1277</v>
      </c>
      <c r="I14" s="903">
        <v>24834</v>
      </c>
      <c r="J14" s="900" t="s">
        <v>1278</v>
      </c>
      <c r="K14" s="901" t="s">
        <v>1277</v>
      </c>
      <c r="L14" s="903">
        <v>23847</v>
      </c>
      <c r="M14" s="902" t="s">
        <v>1279</v>
      </c>
      <c r="N14" s="898" t="s">
        <v>1277</v>
      </c>
      <c r="O14" s="903">
        <v>22326</v>
      </c>
      <c r="P14" s="1151">
        <v>-2.9100000000000001E-2</v>
      </c>
    </row>
    <row r="15" spans="1:17" s="212" customFormat="1" ht="27.75" customHeight="1">
      <c r="A15" s="894">
        <v>9</v>
      </c>
      <c r="B15" s="895" t="s">
        <v>1276</v>
      </c>
      <c r="C15" s="896">
        <v>25469</v>
      </c>
      <c r="D15" s="897">
        <f>C15/F14-1</f>
        <v>3.7729698895815567E-2</v>
      </c>
      <c r="E15" s="895" t="s">
        <v>1275</v>
      </c>
      <c r="F15" s="896">
        <v>24517</v>
      </c>
      <c r="G15" s="897">
        <v>5.9690525587828391E-2</v>
      </c>
      <c r="H15" s="898" t="s">
        <v>1280</v>
      </c>
      <c r="I15" s="903">
        <v>23136</v>
      </c>
      <c r="J15" s="900" t="s">
        <v>1281</v>
      </c>
      <c r="K15" s="901" t="s">
        <v>1282</v>
      </c>
      <c r="L15" s="903">
        <v>22184</v>
      </c>
      <c r="M15" s="902" t="s">
        <v>1283</v>
      </c>
      <c r="N15" s="898" t="s">
        <v>1282</v>
      </c>
      <c r="O15" s="903">
        <v>21297</v>
      </c>
      <c r="P15" s="902" t="s">
        <v>1284</v>
      </c>
    </row>
    <row r="16" spans="1:17" s="212" customFormat="1" ht="27.75" customHeight="1" thickBot="1">
      <c r="A16" s="927">
        <v>10</v>
      </c>
      <c r="B16" s="928" t="s">
        <v>1285</v>
      </c>
      <c r="C16" s="929">
        <v>18305</v>
      </c>
      <c r="D16" s="930">
        <f>C16/F16-1</f>
        <v>3.2605629830202432E-2</v>
      </c>
      <c r="E16" s="928" t="s">
        <v>1285</v>
      </c>
      <c r="F16" s="929">
        <v>17727</v>
      </c>
      <c r="G16" s="931">
        <v>1.9144532597447306E-2</v>
      </c>
      <c r="H16" s="932" t="s">
        <v>1285</v>
      </c>
      <c r="I16" s="933">
        <v>17394</v>
      </c>
      <c r="J16" s="934" t="s">
        <v>1286</v>
      </c>
      <c r="K16" s="935" t="s">
        <v>1285</v>
      </c>
      <c r="L16" s="933">
        <v>16565</v>
      </c>
      <c r="M16" s="1152">
        <v>-1.2999999999999999E-3</v>
      </c>
      <c r="N16" s="932" t="s">
        <v>1285</v>
      </c>
      <c r="O16" s="933">
        <v>16587</v>
      </c>
      <c r="P16" s="1152">
        <v>-6.9999999999999999E-4</v>
      </c>
    </row>
    <row r="17" spans="1:16" s="212" customFormat="1" ht="27.75" customHeight="1">
      <c r="A17" s="885">
        <v>11</v>
      </c>
      <c r="B17" s="937" t="s">
        <v>1287</v>
      </c>
      <c r="C17" s="887">
        <v>15403</v>
      </c>
      <c r="D17" s="888">
        <f>C17/F17-1</f>
        <v>7.7283536158903265E-2</v>
      </c>
      <c r="E17" s="938" t="s">
        <v>1288</v>
      </c>
      <c r="F17" s="887">
        <v>14298</v>
      </c>
      <c r="G17" s="888">
        <v>5.6762749445676164E-2</v>
      </c>
      <c r="H17" s="939" t="s">
        <v>1289</v>
      </c>
      <c r="I17" s="940">
        <v>13812</v>
      </c>
      <c r="J17" s="891" t="s">
        <v>1290</v>
      </c>
      <c r="K17" s="892" t="s">
        <v>1291</v>
      </c>
      <c r="L17" s="940">
        <v>14979</v>
      </c>
      <c r="M17" s="893" t="s">
        <v>1292</v>
      </c>
      <c r="N17" s="889" t="s">
        <v>1291</v>
      </c>
      <c r="O17" s="940">
        <v>14765</v>
      </c>
      <c r="P17" s="893" t="s">
        <v>1293</v>
      </c>
    </row>
    <row r="18" spans="1:16" s="212" customFormat="1" ht="27.75" customHeight="1">
      <c r="A18" s="894">
        <v>12</v>
      </c>
      <c r="B18" s="941" t="s">
        <v>1294</v>
      </c>
      <c r="C18" s="896">
        <v>14987</v>
      </c>
      <c r="D18" s="897">
        <f>C18/F20-1</f>
        <v>9.5861362971629172E-2</v>
      </c>
      <c r="E18" s="942" t="s">
        <v>1295</v>
      </c>
      <c r="F18" s="896">
        <v>14146</v>
      </c>
      <c r="G18" s="897">
        <v>2.4181870836953445E-2</v>
      </c>
      <c r="H18" s="898" t="s">
        <v>1296</v>
      </c>
      <c r="I18" s="903">
        <v>13530</v>
      </c>
      <c r="J18" s="900" t="s">
        <v>1297</v>
      </c>
      <c r="K18" s="901" t="s">
        <v>1288</v>
      </c>
      <c r="L18" s="903">
        <v>13421</v>
      </c>
      <c r="M18" s="902" t="s">
        <v>1298</v>
      </c>
      <c r="N18" s="898" t="s">
        <v>1299</v>
      </c>
      <c r="O18" s="903">
        <v>13259</v>
      </c>
      <c r="P18" s="1151">
        <v>-2.4899999999999999E-2</v>
      </c>
    </row>
    <row r="19" spans="1:16" s="212" customFormat="1" ht="27.75" customHeight="1">
      <c r="A19" s="894">
        <v>13</v>
      </c>
      <c r="B19" s="943" t="s">
        <v>1295</v>
      </c>
      <c r="C19" s="896">
        <v>14750</v>
      </c>
      <c r="D19" s="944">
        <f>C19/F18-1</f>
        <v>4.2697582355436081E-2</v>
      </c>
      <c r="E19" s="895" t="s">
        <v>1300</v>
      </c>
      <c r="F19" s="896">
        <v>13924</v>
      </c>
      <c r="G19" s="897">
        <f>F19/I20-1</f>
        <v>5.189997733625451E-2</v>
      </c>
      <c r="H19" s="898" t="s">
        <v>1301</v>
      </c>
      <c r="I19" s="903">
        <v>13309</v>
      </c>
      <c r="J19" s="900" t="s">
        <v>1302</v>
      </c>
      <c r="K19" s="942" t="s">
        <v>1295</v>
      </c>
      <c r="L19" s="903">
        <v>13023</v>
      </c>
      <c r="M19" s="1151">
        <v>-5.8999999999999999E-3</v>
      </c>
      <c r="N19" s="942" t="s">
        <v>1295</v>
      </c>
      <c r="O19" s="903">
        <v>13100</v>
      </c>
      <c r="P19" s="1151">
        <v>-1.12E-2</v>
      </c>
    </row>
    <row r="20" spans="1:16" s="212" customFormat="1" ht="27.75" customHeight="1">
      <c r="A20" s="894">
        <v>14</v>
      </c>
      <c r="B20" s="904" t="s">
        <v>1303</v>
      </c>
      <c r="C20" s="905">
        <v>14565</v>
      </c>
      <c r="D20" s="897">
        <f>C20/F19-1</f>
        <v>4.6035621947716265E-2</v>
      </c>
      <c r="E20" s="895" t="s">
        <v>1301</v>
      </c>
      <c r="F20" s="896">
        <v>13676</v>
      </c>
      <c r="G20" s="897">
        <v>2.7575324968066806E-2</v>
      </c>
      <c r="H20" s="898" t="s">
        <v>1300</v>
      </c>
      <c r="I20" s="903">
        <v>13237</v>
      </c>
      <c r="J20" s="900" t="s">
        <v>1304</v>
      </c>
      <c r="K20" s="901" t="s">
        <v>1300</v>
      </c>
      <c r="L20" s="903">
        <v>12963</v>
      </c>
      <c r="M20" s="902" t="s">
        <v>1305</v>
      </c>
      <c r="N20" s="898" t="s">
        <v>1288</v>
      </c>
      <c r="O20" s="903">
        <v>12911</v>
      </c>
      <c r="P20" s="902" t="s">
        <v>1306</v>
      </c>
    </row>
    <row r="21" spans="1:16" s="212" customFormat="1" ht="27.75" customHeight="1" thickBot="1">
      <c r="A21" s="894">
        <v>15</v>
      </c>
      <c r="B21" s="908" t="s">
        <v>1307</v>
      </c>
      <c r="C21" s="909">
        <v>12194</v>
      </c>
      <c r="D21" s="1149">
        <f>C21/F21-1</f>
        <v>-1.9538473908498832E-2</v>
      </c>
      <c r="E21" s="908" t="s">
        <v>1299</v>
      </c>
      <c r="F21" s="909">
        <v>12437</v>
      </c>
      <c r="G21" s="1149">
        <v>-1.1681500317863969E-2</v>
      </c>
      <c r="H21" s="911" t="s">
        <v>1299</v>
      </c>
      <c r="I21" s="912">
        <v>12584</v>
      </c>
      <c r="J21" s="913" t="s">
        <v>1308</v>
      </c>
      <c r="K21" s="914" t="s">
        <v>1299</v>
      </c>
      <c r="L21" s="912">
        <v>12544</v>
      </c>
      <c r="M21" s="1153">
        <v>-5.3900000000000003E-2</v>
      </c>
      <c r="N21" s="911" t="s">
        <v>1300</v>
      </c>
      <c r="O21" s="912">
        <v>12459</v>
      </c>
      <c r="P21" s="1153">
        <v>-0.22570000000000001</v>
      </c>
    </row>
    <row r="22" spans="1:16" s="212" customFormat="1" ht="27.75" customHeight="1">
      <c r="A22" s="916">
        <v>16</v>
      </c>
      <c r="B22" s="920" t="s">
        <v>1309</v>
      </c>
      <c r="C22" s="921">
        <v>12002</v>
      </c>
      <c r="D22" s="919">
        <f>C22/F23-1</f>
        <v>9.1650550744135639E-3</v>
      </c>
      <c r="E22" s="920" t="s">
        <v>1310</v>
      </c>
      <c r="F22" s="921">
        <v>11910</v>
      </c>
      <c r="G22" s="919">
        <v>1.1636796058778653E-2</v>
      </c>
      <c r="H22" s="922" t="s">
        <v>1310</v>
      </c>
      <c r="I22" s="923">
        <v>11773</v>
      </c>
      <c r="J22" s="945" t="s">
        <v>1262</v>
      </c>
      <c r="K22" s="925" t="s">
        <v>1311</v>
      </c>
      <c r="L22" s="923">
        <v>12406</v>
      </c>
      <c r="M22" s="926" t="s">
        <v>1312</v>
      </c>
      <c r="N22" s="922" t="s">
        <v>1311</v>
      </c>
      <c r="O22" s="923">
        <v>11991</v>
      </c>
      <c r="P22" s="926" t="s">
        <v>1313</v>
      </c>
    </row>
    <row r="23" spans="1:16" s="212" customFormat="1" ht="27.75" customHeight="1">
      <c r="A23" s="894">
        <v>17</v>
      </c>
      <c r="B23" s="895" t="s">
        <v>1314</v>
      </c>
      <c r="C23" s="896">
        <v>11971</v>
      </c>
      <c r="D23" s="897">
        <f>C23/F22-1</f>
        <v>5.1217464315700401E-3</v>
      </c>
      <c r="E23" s="895" t="s">
        <v>1315</v>
      </c>
      <c r="F23" s="896">
        <v>11893</v>
      </c>
      <c r="G23" s="897">
        <v>0.15354025218234724</v>
      </c>
      <c r="H23" s="898" t="s">
        <v>1316</v>
      </c>
      <c r="I23" s="903">
        <v>11596</v>
      </c>
      <c r="J23" s="900" t="s">
        <v>1317</v>
      </c>
      <c r="K23" s="901" t="s">
        <v>1316</v>
      </c>
      <c r="L23" s="903">
        <v>10355</v>
      </c>
      <c r="M23" s="902" t="s">
        <v>1318</v>
      </c>
      <c r="N23" s="898" t="s">
        <v>1319</v>
      </c>
      <c r="O23" s="903">
        <v>10227</v>
      </c>
      <c r="P23" s="902" t="s">
        <v>1320</v>
      </c>
    </row>
    <row r="24" spans="1:16" s="212" customFormat="1" ht="27.75" customHeight="1">
      <c r="A24" s="894">
        <v>18</v>
      </c>
      <c r="B24" s="895" t="s">
        <v>1321</v>
      </c>
      <c r="C24" s="896">
        <v>11794</v>
      </c>
      <c r="D24" s="897">
        <f>C24/F24-1</f>
        <v>2.7172966382163377E-2</v>
      </c>
      <c r="E24" s="895" t="s">
        <v>1322</v>
      </c>
      <c r="F24" s="896">
        <v>11482</v>
      </c>
      <c r="G24" s="897">
        <v>0.19878889120902077</v>
      </c>
      <c r="H24" s="898" t="s">
        <v>1323</v>
      </c>
      <c r="I24" s="903">
        <v>10734</v>
      </c>
      <c r="J24" s="900" t="s">
        <v>1324</v>
      </c>
      <c r="K24" s="901" t="s">
        <v>1301</v>
      </c>
      <c r="L24" s="903">
        <v>10165</v>
      </c>
      <c r="M24" s="902" t="s">
        <v>1325</v>
      </c>
      <c r="N24" s="898" t="s">
        <v>1316</v>
      </c>
      <c r="O24" s="903">
        <v>10103</v>
      </c>
      <c r="P24" s="1151">
        <v>-0.03</v>
      </c>
    </row>
    <row r="25" spans="1:16" s="212" customFormat="1" ht="27.75" customHeight="1">
      <c r="A25" s="894">
        <v>19</v>
      </c>
      <c r="B25" s="895" t="s">
        <v>1326</v>
      </c>
      <c r="C25" s="896">
        <v>10990</v>
      </c>
      <c r="D25" s="946">
        <f>C25/F27-1</f>
        <v>0.10032038446135361</v>
      </c>
      <c r="E25" s="895" t="s">
        <v>1327</v>
      </c>
      <c r="F25" s="896">
        <v>11090</v>
      </c>
      <c r="G25" s="946" t="s">
        <v>1262</v>
      </c>
      <c r="H25" s="901" t="s">
        <v>1328</v>
      </c>
      <c r="I25" s="903">
        <v>10465</v>
      </c>
      <c r="J25" s="900" t="s">
        <v>1329</v>
      </c>
      <c r="K25" s="901" t="s">
        <v>1319</v>
      </c>
      <c r="L25" s="903">
        <v>9780</v>
      </c>
      <c r="M25" s="1151">
        <v>-4.3700000000000003E-2</v>
      </c>
      <c r="N25" s="898" t="s">
        <v>1301</v>
      </c>
      <c r="O25" s="903">
        <v>10073</v>
      </c>
      <c r="P25" s="1151">
        <v>-0.19489999999999999</v>
      </c>
    </row>
    <row r="26" spans="1:16" s="212" customFormat="1" ht="27.75" customHeight="1" thickBot="1">
      <c r="A26" s="927">
        <v>20</v>
      </c>
      <c r="B26" s="947" t="s">
        <v>1330</v>
      </c>
      <c r="C26" s="929">
        <v>10621</v>
      </c>
      <c r="D26" s="1156">
        <f>C26/F26-1</f>
        <v>-3.0038486811226894E-3</v>
      </c>
      <c r="E26" s="947" t="s">
        <v>1328</v>
      </c>
      <c r="F26" s="929">
        <v>10653</v>
      </c>
      <c r="G26" s="931">
        <v>1.7964644051600587E-2</v>
      </c>
      <c r="H26" s="948" t="s">
        <v>1331</v>
      </c>
      <c r="I26" s="933">
        <v>10310</v>
      </c>
      <c r="J26" s="934" t="s">
        <v>1332</v>
      </c>
      <c r="K26" s="949" t="s">
        <v>1322</v>
      </c>
      <c r="L26" s="933">
        <v>9337</v>
      </c>
      <c r="M26" s="936" t="s">
        <v>1265</v>
      </c>
      <c r="N26" s="948" t="s">
        <v>1328</v>
      </c>
      <c r="O26" s="933">
        <v>9756</v>
      </c>
      <c r="P26" s="936" t="s">
        <v>1333</v>
      </c>
    </row>
    <row r="27" spans="1:16" s="212" customFormat="1" ht="27.75" customHeight="1">
      <c r="A27" s="885">
        <v>21</v>
      </c>
      <c r="B27" s="938" t="s">
        <v>1334</v>
      </c>
      <c r="C27" s="950">
        <v>10082</v>
      </c>
      <c r="D27" s="888">
        <f>C27/F46-1</f>
        <v>0.54631901840490804</v>
      </c>
      <c r="E27" s="886" t="s">
        <v>1335</v>
      </c>
      <c r="F27" s="887">
        <v>9988</v>
      </c>
      <c r="G27" s="888">
        <v>0.14200777498284922</v>
      </c>
      <c r="H27" s="889" t="s">
        <v>1322</v>
      </c>
      <c r="I27" s="940">
        <v>9578</v>
      </c>
      <c r="J27" s="891" t="s">
        <v>1336</v>
      </c>
      <c r="K27" s="892" t="s">
        <v>1328</v>
      </c>
      <c r="L27" s="940">
        <v>9041</v>
      </c>
      <c r="M27" s="1155">
        <v>-7.3300000000000004E-2</v>
      </c>
      <c r="N27" s="889" t="s">
        <v>1322</v>
      </c>
      <c r="O27" s="940">
        <v>8826</v>
      </c>
      <c r="P27" s="893" t="s">
        <v>1337</v>
      </c>
    </row>
    <row r="28" spans="1:16" s="212" customFormat="1" ht="27.75" customHeight="1">
      <c r="A28" s="894">
        <v>22</v>
      </c>
      <c r="B28" s="895" t="s">
        <v>1338</v>
      </c>
      <c r="C28" s="896">
        <v>9866</v>
      </c>
      <c r="D28" s="897">
        <f>C28/F29-1</f>
        <v>7.0181147629894802E-2</v>
      </c>
      <c r="E28" s="895" t="s">
        <v>1339</v>
      </c>
      <c r="F28" s="896">
        <v>9902</v>
      </c>
      <c r="G28" s="1148">
        <v>-0.14608485684718864</v>
      </c>
      <c r="H28" s="898" t="s">
        <v>1291</v>
      </c>
      <c r="I28" s="903">
        <v>9091</v>
      </c>
      <c r="J28" s="1150">
        <v>-0.3931</v>
      </c>
      <c r="K28" s="901" t="s">
        <v>1340</v>
      </c>
      <c r="L28" s="903">
        <v>8233</v>
      </c>
      <c r="M28" s="902" t="s">
        <v>1341</v>
      </c>
      <c r="N28" s="898" t="s">
        <v>1340</v>
      </c>
      <c r="O28" s="903">
        <v>8067</v>
      </c>
      <c r="P28" s="1151">
        <v>-1.47E-2</v>
      </c>
    </row>
    <row r="29" spans="1:16" s="212" customFormat="1" ht="27.75" customHeight="1">
      <c r="A29" s="894">
        <v>23</v>
      </c>
      <c r="B29" s="895" t="s">
        <v>1342</v>
      </c>
      <c r="C29" s="896">
        <v>9791</v>
      </c>
      <c r="D29" s="897">
        <f>C29/F31-1</f>
        <v>8.9583797017583011E-2</v>
      </c>
      <c r="E29" s="895" t="s">
        <v>1343</v>
      </c>
      <c r="F29" s="896">
        <v>9219</v>
      </c>
      <c r="G29" s="897">
        <v>4.689984101748812E-2</v>
      </c>
      <c r="H29" s="898" t="s">
        <v>1343</v>
      </c>
      <c r="I29" s="903">
        <v>8806</v>
      </c>
      <c r="J29" s="900" t="s">
        <v>1344</v>
      </c>
      <c r="K29" s="901" t="s">
        <v>1343</v>
      </c>
      <c r="L29" s="903">
        <v>8075</v>
      </c>
      <c r="M29" s="902" t="s">
        <v>1345</v>
      </c>
      <c r="N29" s="898" t="s">
        <v>1343</v>
      </c>
      <c r="O29" s="903">
        <v>7732</v>
      </c>
      <c r="P29" s="902" t="s">
        <v>1346</v>
      </c>
    </row>
    <row r="30" spans="1:16" s="212" customFormat="1" ht="27.75" customHeight="1">
      <c r="A30" s="894">
        <v>24</v>
      </c>
      <c r="B30" s="904" t="s">
        <v>1311</v>
      </c>
      <c r="C30" s="905">
        <v>9602</v>
      </c>
      <c r="D30" s="897">
        <f>C30/F40-1</f>
        <v>0.1395680037977689</v>
      </c>
      <c r="E30" s="895" t="s">
        <v>1347</v>
      </c>
      <c r="F30" s="896">
        <v>8986</v>
      </c>
      <c r="G30" s="1148">
        <v>-1.1549884501155017E-2</v>
      </c>
      <c r="H30" s="898" t="s">
        <v>1348</v>
      </c>
      <c r="I30" s="903">
        <v>8746</v>
      </c>
      <c r="J30" s="900" t="s">
        <v>1349</v>
      </c>
      <c r="K30" s="914" t="s">
        <v>1350</v>
      </c>
      <c r="L30" s="912">
        <v>7465</v>
      </c>
      <c r="M30" s="915" t="s">
        <v>1351</v>
      </c>
      <c r="N30" s="898" t="s">
        <v>1350</v>
      </c>
      <c r="O30" s="903">
        <v>6795</v>
      </c>
      <c r="P30" s="1151">
        <v>-7.0599999999999996E-2</v>
      </c>
    </row>
    <row r="31" spans="1:16" s="212" customFormat="1" ht="27.75" customHeight="1" thickBot="1">
      <c r="A31" s="927">
        <v>25</v>
      </c>
      <c r="B31" s="947" t="s">
        <v>1352</v>
      </c>
      <c r="C31" s="929">
        <v>9171</v>
      </c>
      <c r="D31" s="930" t="s">
        <v>1353</v>
      </c>
      <c r="E31" s="947" t="s">
        <v>1350</v>
      </c>
      <c r="F31" s="929">
        <v>8986</v>
      </c>
      <c r="G31" s="931">
        <v>6.6207878500237349E-2</v>
      </c>
      <c r="H31" s="948" t="s">
        <v>1350</v>
      </c>
      <c r="I31" s="933">
        <v>8428</v>
      </c>
      <c r="J31" s="934" t="s">
        <v>1354</v>
      </c>
      <c r="K31" s="951" t="s">
        <v>1323</v>
      </c>
      <c r="L31" s="929">
        <v>7326</v>
      </c>
      <c r="M31" s="952" t="s">
        <v>1355</v>
      </c>
      <c r="N31" s="948" t="s">
        <v>1356</v>
      </c>
      <c r="O31" s="933">
        <v>6493</v>
      </c>
      <c r="P31" s="936" t="s">
        <v>1357</v>
      </c>
    </row>
    <row r="36" spans="1:19" ht="54.75" customHeight="1">
      <c r="A36" s="206"/>
      <c r="B36" s="869"/>
      <c r="C36" s="869"/>
      <c r="D36" s="869"/>
      <c r="E36" s="869"/>
      <c r="F36" s="869"/>
      <c r="G36" s="869"/>
      <c r="H36" s="869"/>
      <c r="I36" s="869"/>
      <c r="J36" s="869"/>
      <c r="K36" s="869"/>
      <c r="L36" s="869"/>
      <c r="M36" s="869"/>
      <c r="N36" s="869"/>
      <c r="O36" s="869"/>
      <c r="P36" s="869"/>
      <c r="Q36" s="391"/>
    </row>
    <row r="37" spans="1:19" ht="38.25" customHeight="1" thickBot="1">
      <c r="B37" s="869"/>
      <c r="C37" s="869"/>
      <c r="D37" s="869"/>
      <c r="E37" s="869"/>
      <c r="F37" s="869"/>
      <c r="G37" s="869"/>
      <c r="H37" s="869"/>
      <c r="I37" s="869"/>
      <c r="J37" s="869"/>
      <c r="K37" s="869"/>
      <c r="L37" s="869"/>
      <c r="M37" s="869"/>
      <c r="N37" s="869"/>
      <c r="O37" s="869"/>
      <c r="P37" s="869"/>
    </row>
    <row r="38" spans="1:19" ht="30.75" customHeight="1">
      <c r="A38" s="1361" t="s">
        <v>1358</v>
      </c>
      <c r="B38" s="1363" t="s">
        <v>1359</v>
      </c>
      <c r="C38" s="1364"/>
      <c r="D38" s="1365"/>
      <c r="E38" s="1366" t="s">
        <v>1360</v>
      </c>
      <c r="F38" s="1367"/>
      <c r="G38" s="1368"/>
      <c r="H38" s="1358" t="s">
        <v>1241</v>
      </c>
      <c r="I38" s="1359"/>
      <c r="J38" s="1360"/>
      <c r="K38" s="1358" t="s">
        <v>1242</v>
      </c>
      <c r="L38" s="1359"/>
      <c r="M38" s="1360"/>
      <c r="N38" s="1358" t="s">
        <v>1243</v>
      </c>
      <c r="O38" s="1359"/>
      <c r="P38" s="1360"/>
    </row>
    <row r="39" spans="1:19" ht="30.75" customHeight="1" thickBot="1">
      <c r="A39" s="1369"/>
      <c r="B39" s="953" t="s">
        <v>1244</v>
      </c>
      <c r="C39" s="954" t="s">
        <v>257</v>
      </c>
      <c r="D39" s="955" t="s">
        <v>13</v>
      </c>
      <c r="E39" s="956" t="s">
        <v>1244</v>
      </c>
      <c r="F39" s="957" t="s">
        <v>257</v>
      </c>
      <c r="G39" s="958" t="s">
        <v>13</v>
      </c>
      <c r="H39" s="959" t="s">
        <v>1244</v>
      </c>
      <c r="I39" s="957" t="s">
        <v>257</v>
      </c>
      <c r="J39" s="883" t="s">
        <v>13</v>
      </c>
      <c r="K39" s="960" t="s">
        <v>1244</v>
      </c>
      <c r="L39" s="957" t="s">
        <v>257</v>
      </c>
      <c r="M39" s="961" t="s">
        <v>13</v>
      </c>
      <c r="N39" s="962" t="s">
        <v>1244</v>
      </c>
      <c r="O39" s="957" t="s">
        <v>257</v>
      </c>
      <c r="P39" s="961" t="s">
        <v>13</v>
      </c>
    </row>
    <row r="40" spans="1:19" ht="27.75" customHeight="1">
      <c r="A40" s="963">
        <v>26</v>
      </c>
      <c r="B40" s="964" t="s">
        <v>1291</v>
      </c>
      <c r="C40" s="921">
        <v>8887</v>
      </c>
      <c r="D40" s="1158">
        <f>C40/F30-1</f>
        <v>-1.1017137769864238E-2</v>
      </c>
      <c r="E40" s="964" t="s">
        <v>1311</v>
      </c>
      <c r="F40" s="921">
        <v>8426</v>
      </c>
      <c r="G40" s="919">
        <v>4.9576482311908254E-2</v>
      </c>
      <c r="H40" s="964" t="s">
        <v>1340</v>
      </c>
      <c r="I40" s="921">
        <v>8388</v>
      </c>
      <c r="J40" s="965" t="s">
        <v>1361</v>
      </c>
      <c r="K40" s="966" t="s">
        <v>1335</v>
      </c>
      <c r="L40" s="921">
        <v>7045</v>
      </c>
      <c r="M40" s="967" t="s">
        <v>1362</v>
      </c>
      <c r="N40" s="964" t="s">
        <v>1335</v>
      </c>
      <c r="O40" s="921">
        <v>6377</v>
      </c>
      <c r="P40" s="967" t="s">
        <v>1363</v>
      </c>
    </row>
    <row r="41" spans="1:19" ht="27.75" customHeight="1">
      <c r="A41" s="968">
        <v>27</v>
      </c>
      <c r="B41" s="895" t="s">
        <v>1316</v>
      </c>
      <c r="C41" s="896">
        <v>8802</v>
      </c>
      <c r="D41" s="1147">
        <f>C41/F28-1</f>
        <v>-0.11108866895576652</v>
      </c>
      <c r="E41" s="895" t="s">
        <v>1340</v>
      </c>
      <c r="F41" s="896">
        <v>8044</v>
      </c>
      <c r="G41" s="1209">
        <v>-4.1010968049594698E-2</v>
      </c>
      <c r="H41" s="970" t="s">
        <v>1311</v>
      </c>
      <c r="I41" s="896">
        <v>8028</v>
      </c>
      <c r="J41" s="1211">
        <v>-0.35289999999999999</v>
      </c>
      <c r="K41" s="972" t="s">
        <v>1364</v>
      </c>
      <c r="L41" s="896">
        <v>6798</v>
      </c>
      <c r="M41" s="973" t="s">
        <v>1365</v>
      </c>
      <c r="N41" s="970" t="s">
        <v>1366</v>
      </c>
      <c r="O41" s="896">
        <v>6151</v>
      </c>
      <c r="P41" s="973" t="s">
        <v>1367</v>
      </c>
      <c r="S41" s="974"/>
    </row>
    <row r="42" spans="1:19" ht="27.75" customHeight="1">
      <c r="A42" s="968">
        <v>28</v>
      </c>
      <c r="B42" s="895" t="s">
        <v>1368</v>
      </c>
      <c r="C42" s="896">
        <v>8108</v>
      </c>
      <c r="D42" s="897">
        <f>C42/F44-1</f>
        <v>7.761828814460392E-2</v>
      </c>
      <c r="E42" s="895" t="s">
        <v>1369</v>
      </c>
      <c r="F42" s="896">
        <v>7901</v>
      </c>
      <c r="G42" s="1208">
        <v>-0.2639277063536426</v>
      </c>
      <c r="H42" s="970" t="s">
        <v>1364</v>
      </c>
      <c r="I42" s="896">
        <v>7513</v>
      </c>
      <c r="J42" s="971" t="s">
        <v>1370</v>
      </c>
      <c r="K42" s="972" t="s">
        <v>1356</v>
      </c>
      <c r="L42" s="896">
        <v>6183</v>
      </c>
      <c r="M42" s="1181">
        <v>-4.7699999999999999E-2</v>
      </c>
      <c r="N42" s="970" t="s">
        <v>1364</v>
      </c>
      <c r="O42" s="896">
        <v>5722</v>
      </c>
      <c r="P42" s="1181">
        <v>-7.5200000000000003E-2</v>
      </c>
    </row>
    <row r="43" spans="1:19" ht="27.75" customHeight="1">
      <c r="A43" s="968">
        <v>29</v>
      </c>
      <c r="B43" s="895" t="s">
        <v>1356</v>
      </c>
      <c r="C43" s="896">
        <v>7350</v>
      </c>
      <c r="D43" s="897">
        <f>C43/F45-1</f>
        <v>9.7540870998764628E-3</v>
      </c>
      <c r="E43" s="895" t="s">
        <v>1364</v>
      </c>
      <c r="F43" s="896">
        <v>7600</v>
      </c>
      <c r="G43" s="975">
        <v>1.1579928124584082E-2</v>
      </c>
      <c r="H43" s="970" t="s">
        <v>1356</v>
      </c>
      <c r="I43" s="896">
        <v>7010</v>
      </c>
      <c r="J43" s="973" t="s">
        <v>1371</v>
      </c>
      <c r="K43" s="972" t="s">
        <v>1366</v>
      </c>
      <c r="L43" s="896">
        <v>6175</v>
      </c>
      <c r="M43" s="973" t="s">
        <v>1372</v>
      </c>
      <c r="N43" s="970" t="s">
        <v>1323</v>
      </c>
      <c r="O43" s="896">
        <v>5018</v>
      </c>
      <c r="P43" s="1181">
        <v>-2.1600000000000001E-2</v>
      </c>
    </row>
    <row r="44" spans="1:19" ht="27.75" customHeight="1" thickBot="1">
      <c r="A44" s="976">
        <v>30</v>
      </c>
      <c r="B44" s="908" t="s">
        <v>1364</v>
      </c>
      <c r="C44" s="909">
        <v>7172</v>
      </c>
      <c r="D44" s="1149">
        <f>C44/F43-1</f>
        <v>-5.6315789473684208E-2</v>
      </c>
      <c r="E44" s="908" t="s">
        <v>1373</v>
      </c>
      <c r="F44" s="909">
        <v>7524</v>
      </c>
      <c r="G44" s="910">
        <v>0.10064365125804553</v>
      </c>
      <c r="H44" s="977" t="s">
        <v>1373</v>
      </c>
      <c r="I44" s="909">
        <v>6836</v>
      </c>
      <c r="J44" s="978" t="s">
        <v>1262</v>
      </c>
      <c r="K44" s="979" t="s" ph="1">
        <v>1374</v>
      </c>
      <c r="L44" s="909">
        <v>4730</v>
      </c>
      <c r="M44" s="980" t="s">
        <v>1375</v>
      </c>
      <c r="N44" s="977" t="s">
        <v>1331</v>
      </c>
      <c r="O44" s="909">
        <v>4400</v>
      </c>
      <c r="P44" s="980" t="s">
        <v>1376</v>
      </c>
    </row>
    <row r="45" spans="1:19" ht="27.75" customHeight="1">
      <c r="A45" s="963">
        <v>31</v>
      </c>
      <c r="B45" s="920" t="s">
        <v>1323</v>
      </c>
      <c r="C45" s="921">
        <v>7151</v>
      </c>
      <c r="D45" s="1158">
        <f>C45/F42-1</f>
        <v>-9.4924693076825717E-2</v>
      </c>
      <c r="E45" s="920" t="s">
        <v>1356</v>
      </c>
      <c r="F45" s="921">
        <v>7279</v>
      </c>
      <c r="G45" s="981">
        <v>3.8373751783166821E-2</v>
      </c>
      <c r="H45" s="964" t="s">
        <v>1377</v>
      </c>
      <c r="I45" s="921">
        <v>5984</v>
      </c>
      <c r="J45" s="982" t="s">
        <v>1378</v>
      </c>
      <c r="K45" s="966" t="s">
        <v>1331</v>
      </c>
      <c r="L45" s="921">
        <v>4677</v>
      </c>
      <c r="M45" s="967" t="s">
        <v>1379</v>
      </c>
      <c r="N45" s="964" t="s">
        <v>1377</v>
      </c>
      <c r="O45" s="921">
        <v>4374</v>
      </c>
      <c r="P45" s="967" t="s">
        <v>1380</v>
      </c>
    </row>
    <row r="46" spans="1:19" ht="27.75" customHeight="1">
      <c r="A46" s="968">
        <v>32</v>
      </c>
      <c r="B46" s="895" t="s">
        <v>1381</v>
      </c>
      <c r="C46" s="896">
        <v>6769</v>
      </c>
      <c r="D46" s="897">
        <f>C46/F47-1</f>
        <v>9.5130237825594488E-2</v>
      </c>
      <c r="E46" s="895" t="s">
        <v>1319</v>
      </c>
      <c r="F46" s="896">
        <v>6520</v>
      </c>
      <c r="G46" s="975">
        <v>0.17160826594788858</v>
      </c>
      <c r="H46" s="970" t="s">
        <v>1366</v>
      </c>
      <c r="I46" s="896">
        <v>5979</v>
      </c>
      <c r="J46" s="1181">
        <v>-3.1740890688259138E-2</v>
      </c>
      <c r="K46" s="972" t="s">
        <v>1382</v>
      </c>
      <c r="L46" s="896">
        <v>4634</v>
      </c>
      <c r="M46" s="973" t="s">
        <v>1383</v>
      </c>
      <c r="N46" s="970" t="s">
        <v>1381</v>
      </c>
      <c r="O46" s="896">
        <v>4256</v>
      </c>
      <c r="P46" s="1181">
        <v>-0.2097</v>
      </c>
    </row>
    <row r="47" spans="1:19" ht="27.75" customHeight="1">
      <c r="A47" s="968">
        <v>33</v>
      </c>
      <c r="B47" s="904" t="s">
        <v>1340</v>
      </c>
      <c r="C47" s="905">
        <v>6169</v>
      </c>
      <c r="D47" s="1148">
        <f>C47/F41-1</f>
        <v>-0.23309298856290406</v>
      </c>
      <c r="E47" s="895" t="s">
        <v>1381</v>
      </c>
      <c r="F47" s="896">
        <v>6181</v>
      </c>
      <c r="G47" s="975">
        <v>0.10060541310541304</v>
      </c>
      <c r="H47" s="970" t="s">
        <v>1381</v>
      </c>
      <c r="I47" s="896">
        <v>5616</v>
      </c>
      <c r="J47" s="971" t="s">
        <v>1384</v>
      </c>
      <c r="K47" s="972" t="s">
        <v>1381</v>
      </c>
      <c r="L47" s="896">
        <v>4377</v>
      </c>
      <c r="M47" s="973" t="s">
        <v>1385</v>
      </c>
      <c r="N47" s="983" t="s" ph="1">
        <v>1374</v>
      </c>
      <c r="O47" s="896">
        <v>4209</v>
      </c>
      <c r="P47" s="973" t="s">
        <v>1386</v>
      </c>
    </row>
    <row r="48" spans="1:19" ht="27.75" customHeight="1">
      <c r="A48" s="968">
        <v>34</v>
      </c>
      <c r="B48" s="904" t="s">
        <v>1387</v>
      </c>
      <c r="C48" s="905">
        <v>6079</v>
      </c>
      <c r="D48" s="897">
        <f>C48/F50-1</f>
        <v>0.1489321489321489</v>
      </c>
      <c r="E48" s="895" t="s">
        <v>1366</v>
      </c>
      <c r="F48" s="896">
        <v>6039</v>
      </c>
      <c r="G48" s="897">
        <v>1.0035122930255991E-2</v>
      </c>
      <c r="H48" s="970" t="s">
        <v>1319</v>
      </c>
      <c r="I48" s="896">
        <v>5565</v>
      </c>
      <c r="J48" s="1181">
        <v>-0.43099999999999999</v>
      </c>
      <c r="K48" s="972" t="s">
        <v>1377</v>
      </c>
      <c r="L48" s="896">
        <v>4333</v>
      </c>
      <c r="M48" s="1181">
        <v>-9.4000000000000004E-3</v>
      </c>
      <c r="N48" s="972" t="s">
        <v>1388</v>
      </c>
      <c r="O48" s="896">
        <v>4194</v>
      </c>
      <c r="P48" s="1181">
        <v>-7.7999999999999996E-3</v>
      </c>
    </row>
    <row r="49" spans="1:16" ht="27.75" customHeight="1" thickBot="1">
      <c r="A49" s="984">
        <v>35</v>
      </c>
      <c r="B49" s="947" t="s">
        <v>1366</v>
      </c>
      <c r="C49" s="929">
        <v>5872</v>
      </c>
      <c r="D49" s="1156">
        <f>C49/F48-1</f>
        <v>-2.7653585030634198E-2</v>
      </c>
      <c r="E49" s="985" t="s" ph="1">
        <v>1374</v>
      </c>
      <c r="F49" s="929">
        <v>5331</v>
      </c>
      <c r="G49" s="986">
        <v>3.2339271882261711E-2</v>
      </c>
      <c r="H49" s="951" t="s">
        <v>1382</v>
      </c>
      <c r="I49" s="929">
        <v>5165</v>
      </c>
      <c r="J49" s="952">
        <v>0.11459999999999999</v>
      </c>
      <c r="K49" s="951" t="s">
        <v>1388</v>
      </c>
      <c r="L49" s="929">
        <v>4232</v>
      </c>
      <c r="M49" s="952" t="s">
        <v>1325</v>
      </c>
      <c r="N49" s="987" t="s">
        <v>1382</v>
      </c>
      <c r="O49" s="929">
        <v>4079</v>
      </c>
      <c r="P49" s="988" t="s">
        <v>1262</v>
      </c>
    </row>
    <row r="50" spans="1:16" ht="27.75" customHeight="1">
      <c r="A50" s="989">
        <v>36</v>
      </c>
      <c r="B50" s="990" t="s" ph="1">
        <v>1374</v>
      </c>
      <c r="C50" s="887">
        <v>5334</v>
      </c>
      <c r="D50" s="888">
        <f>C50/F49-1</f>
        <v>5.6274620146323784E-4</v>
      </c>
      <c r="E50" s="886" t="s">
        <v>1382</v>
      </c>
      <c r="F50" s="887">
        <v>5291</v>
      </c>
      <c r="G50" s="969">
        <v>2.4394966118102657E-2</v>
      </c>
      <c r="H50" s="990" t="s" ph="1">
        <v>1374</v>
      </c>
      <c r="I50" s="887">
        <v>5164</v>
      </c>
      <c r="J50" s="965" t="s">
        <v>1389</v>
      </c>
      <c r="K50" s="991" t="s">
        <v>1390</v>
      </c>
      <c r="L50" s="887">
        <v>4139</v>
      </c>
      <c r="M50" s="965" t="s">
        <v>1391</v>
      </c>
      <c r="N50" s="992" t="s">
        <v>1390</v>
      </c>
      <c r="O50" s="887">
        <v>3972</v>
      </c>
      <c r="P50" s="965" t="s">
        <v>1392</v>
      </c>
    </row>
    <row r="51" spans="1:16" ht="27.75" customHeight="1">
      <c r="A51" s="968">
        <v>37</v>
      </c>
      <c r="B51" s="895" t="s">
        <v>1393</v>
      </c>
      <c r="C51" s="896">
        <v>5281</v>
      </c>
      <c r="D51" s="897">
        <f>C51/F51-1</f>
        <v>0.10504289600334804</v>
      </c>
      <c r="E51" s="895" t="s">
        <v>1393</v>
      </c>
      <c r="F51" s="896">
        <v>4779</v>
      </c>
      <c r="G51" s="975">
        <v>6.5314311190370011E-2</v>
      </c>
      <c r="H51" s="970" t="s">
        <v>1393</v>
      </c>
      <c r="I51" s="896">
        <v>4486</v>
      </c>
      <c r="J51" s="971" t="s">
        <v>1394</v>
      </c>
      <c r="K51" s="972" t="s">
        <v>1393</v>
      </c>
      <c r="L51" s="896">
        <v>3604</v>
      </c>
      <c r="M51" s="993" t="s">
        <v>1395</v>
      </c>
      <c r="N51" s="970" t="s">
        <v>1396</v>
      </c>
      <c r="O51" s="896">
        <v>3474</v>
      </c>
      <c r="P51" s="1181">
        <v>-1.4E-3</v>
      </c>
    </row>
    <row r="52" spans="1:16" ht="27.75" customHeight="1">
      <c r="A52" s="968">
        <v>38</v>
      </c>
      <c r="B52" s="895" t="s">
        <v>1397</v>
      </c>
      <c r="C52" s="896">
        <v>4523</v>
      </c>
      <c r="D52" s="1148">
        <f>C52/F52-1</f>
        <v>-3.6018755328218299E-2</v>
      </c>
      <c r="E52" s="895" t="s">
        <v>1397</v>
      </c>
      <c r="F52" s="896">
        <v>4692</v>
      </c>
      <c r="G52" s="1208">
        <v>-0.21590909090909094</v>
      </c>
      <c r="H52" s="970" t="s">
        <v>1390</v>
      </c>
      <c r="I52" s="896">
        <v>4280</v>
      </c>
      <c r="J52" s="971" t="s">
        <v>1398</v>
      </c>
      <c r="K52" s="972" t="s">
        <v>1399</v>
      </c>
      <c r="L52" s="896">
        <v>3590</v>
      </c>
      <c r="M52" s="993" t="s">
        <v>1400</v>
      </c>
      <c r="N52" s="970" t="s">
        <v>1399</v>
      </c>
      <c r="O52" s="896">
        <v>3278</v>
      </c>
      <c r="P52" s="1181">
        <v>-6.4199999999999993E-2</v>
      </c>
    </row>
    <row r="53" spans="1:16" ht="27.75" customHeight="1">
      <c r="A53" s="968">
        <v>39</v>
      </c>
      <c r="B53" s="895" t="s">
        <v>1388</v>
      </c>
      <c r="C53" s="896">
        <v>4318</v>
      </c>
      <c r="D53" s="1148">
        <f>C53/F53-1</f>
        <v>-1.0087116001833984E-2</v>
      </c>
      <c r="E53" s="895" t="s">
        <v>1388</v>
      </c>
      <c r="F53" s="896">
        <v>4362</v>
      </c>
      <c r="G53" s="975">
        <v>2.6594492821840454E-2</v>
      </c>
      <c r="H53" s="970" t="s">
        <v>1388</v>
      </c>
      <c r="I53" s="896">
        <v>4249</v>
      </c>
      <c r="J53" s="994" t="s">
        <v>1320</v>
      </c>
      <c r="K53" s="972" t="s">
        <v>1401</v>
      </c>
      <c r="L53" s="896">
        <v>3438</v>
      </c>
      <c r="M53" s="1163">
        <v>-1.04E-2</v>
      </c>
      <c r="N53" s="970" t="s">
        <v>1393</v>
      </c>
      <c r="O53" s="896">
        <v>3172</v>
      </c>
      <c r="P53" s="973" t="s">
        <v>1402</v>
      </c>
    </row>
    <row r="54" spans="1:16" ht="27.75" customHeight="1" thickBot="1">
      <c r="A54" s="976">
        <v>40</v>
      </c>
      <c r="B54" s="995" t="s">
        <v>1399</v>
      </c>
      <c r="C54" s="996">
        <v>4308</v>
      </c>
      <c r="D54" s="910">
        <f>C54/F55-1</f>
        <v>0.30111748716399878</v>
      </c>
      <c r="E54" s="908" t="s">
        <v>1390</v>
      </c>
      <c r="F54" s="909">
        <v>4340</v>
      </c>
      <c r="G54" s="997">
        <v>1.4018691588784993E-2</v>
      </c>
      <c r="H54" s="977" t="s">
        <v>1399</v>
      </c>
      <c r="I54" s="909">
        <v>3828</v>
      </c>
      <c r="J54" s="998" t="s">
        <v>1403</v>
      </c>
      <c r="K54" s="999" t="s">
        <v>1404</v>
      </c>
      <c r="L54" s="909">
        <v>2991</v>
      </c>
      <c r="M54" s="980" t="s">
        <v>1405</v>
      </c>
      <c r="N54" s="977" t="s">
        <v>1406</v>
      </c>
      <c r="O54" s="909">
        <v>3082</v>
      </c>
      <c r="P54" s="1183">
        <v>-0.21840000000000001</v>
      </c>
    </row>
    <row r="55" spans="1:16" ht="27.75" customHeight="1">
      <c r="A55" s="963">
        <v>41</v>
      </c>
      <c r="B55" s="920" t="s">
        <v>1407</v>
      </c>
      <c r="C55" s="918">
        <v>3285</v>
      </c>
      <c r="D55" s="919">
        <f>C55/F56-1</f>
        <v>2.8813028499843352E-2</v>
      </c>
      <c r="E55" s="920" t="s">
        <v>1399</v>
      </c>
      <c r="F55" s="921">
        <v>3311</v>
      </c>
      <c r="G55" s="1210">
        <v>-0.13505747126436785</v>
      </c>
      <c r="H55" s="964" t="s">
        <v>1404</v>
      </c>
      <c r="I55" s="921">
        <v>3184</v>
      </c>
      <c r="J55" s="982" t="s">
        <v>1408</v>
      </c>
      <c r="K55" s="966" t="s">
        <v>1409</v>
      </c>
      <c r="L55" s="921">
        <v>2930</v>
      </c>
      <c r="M55" s="967" t="s">
        <v>1410</v>
      </c>
      <c r="N55" s="964" t="s">
        <v>1407</v>
      </c>
      <c r="O55" s="921">
        <v>2974</v>
      </c>
      <c r="P55" s="1184">
        <v>-2.1399999999999999E-2</v>
      </c>
    </row>
    <row r="56" spans="1:16" ht="27.75" customHeight="1">
      <c r="A56" s="968">
        <v>42</v>
      </c>
      <c r="B56" s="1000" t="s">
        <v>1411</v>
      </c>
      <c r="C56" s="905">
        <v>3278</v>
      </c>
      <c r="D56" s="897">
        <f>C56/F60-1</f>
        <v>6.2216461438755699E-2</v>
      </c>
      <c r="E56" s="895" t="s">
        <v>1407</v>
      </c>
      <c r="F56" s="896">
        <v>3193</v>
      </c>
      <c r="G56" s="975">
        <v>5.4491413474240469E-2</v>
      </c>
      <c r="H56" s="970" t="s">
        <v>1412</v>
      </c>
      <c r="I56" s="896">
        <v>3157</v>
      </c>
      <c r="J56" s="971" t="s">
        <v>1413</v>
      </c>
      <c r="K56" s="983" t="s" ph="1">
        <v>1414</v>
      </c>
      <c r="L56" s="896">
        <v>2831</v>
      </c>
      <c r="M56" s="973" t="s">
        <v>1415</v>
      </c>
      <c r="N56" s="970" t="s">
        <v>1416</v>
      </c>
      <c r="O56" s="896">
        <v>2967</v>
      </c>
      <c r="P56" s="1181">
        <v>-8.3999999999999995E-3</v>
      </c>
    </row>
    <row r="57" spans="1:16" ht="27.75" customHeight="1">
      <c r="A57" s="968">
        <v>43</v>
      </c>
      <c r="B57" s="904" t="s">
        <v>1417</v>
      </c>
      <c r="C57" s="905">
        <v>3276</v>
      </c>
      <c r="D57" s="897">
        <f>C57/2650-1</f>
        <v>0.23622641509433961</v>
      </c>
      <c r="E57" s="895" t="s">
        <v>1418</v>
      </c>
      <c r="F57" s="896">
        <v>3176</v>
      </c>
      <c r="G57" s="975">
        <v>0.10469565217391308</v>
      </c>
      <c r="H57" s="970" t="s">
        <v>1409</v>
      </c>
      <c r="I57" s="896">
        <v>3076</v>
      </c>
      <c r="J57" s="971" t="s">
        <v>1419</v>
      </c>
      <c r="K57" s="972" t="s">
        <v>1420</v>
      </c>
      <c r="L57" s="896">
        <v>2826</v>
      </c>
      <c r="M57" s="973" t="s">
        <v>1421</v>
      </c>
      <c r="N57" s="1001" t="s">
        <v>1404</v>
      </c>
      <c r="O57" s="896">
        <v>2854</v>
      </c>
      <c r="P57" s="973" t="s">
        <v>1422</v>
      </c>
    </row>
    <row r="58" spans="1:16" ht="27.75" customHeight="1">
      <c r="A58" s="968">
        <v>44</v>
      </c>
      <c r="B58" s="895" t="s">
        <v>1423</v>
      </c>
      <c r="C58" s="905">
        <v>3268</v>
      </c>
      <c r="D58" s="897">
        <f>C58/F61-1</f>
        <v>9.3708165997322679E-2</v>
      </c>
      <c r="E58" s="895" t="s">
        <v>1424</v>
      </c>
      <c r="F58" s="896">
        <v>3148</v>
      </c>
      <c r="G58" s="975">
        <v>2.3407022106632036E-2</v>
      </c>
      <c r="H58" s="1001" t="s" ph="1">
        <v>1414</v>
      </c>
      <c r="I58" s="896">
        <v>3029</v>
      </c>
      <c r="J58" s="971" t="s">
        <v>1425</v>
      </c>
      <c r="K58" s="983" t="s">
        <v>1407</v>
      </c>
      <c r="L58" s="896">
        <v>2755</v>
      </c>
      <c r="M58" s="1181">
        <v>-7.3599999999999999E-2</v>
      </c>
      <c r="N58" s="1002" t="s">
        <v>1426</v>
      </c>
      <c r="O58" s="896">
        <v>2820</v>
      </c>
      <c r="P58" s="1181">
        <v>-1.12E-2</v>
      </c>
    </row>
    <row r="59" spans="1:16" ht="27.75" customHeight="1" thickBot="1">
      <c r="A59" s="984">
        <v>45</v>
      </c>
      <c r="B59" s="1003" t="s" ph="1">
        <v>1427</v>
      </c>
      <c r="C59" s="1004">
        <v>3203</v>
      </c>
      <c r="D59" s="931">
        <f>C59/F64-1</f>
        <v>0.16812545587162653</v>
      </c>
      <c r="E59" s="985" t="s" ph="1">
        <v>1414</v>
      </c>
      <c r="F59" s="929">
        <v>3093</v>
      </c>
      <c r="G59" s="986">
        <v>2.1129085506767842E-2</v>
      </c>
      <c r="H59" s="987" t="s" ph="1">
        <v>1407</v>
      </c>
      <c r="I59" s="929">
        <v>3028</v>
      </c>
      <c r="J59" s="1005" t="s">
        <v>1428</v>
      </c>
      <c r="K59" s="951" t="s">
        <v>1416</v>
      </c>
      <c r="L59" s="929">
        <v>2631</v>
      </c>
      <c r="M59" s="1212">
        <v>-0.1132</v>
      </c>
      <c r="N59" s="951" t="s">
        <v>1418</v>
      </c>
      <c r="O59" s="929">
        <v>2805</v>
      </c>
      <c r="P59" s="1174">
        <v>-2.5700000000000001E-2</v>
      </c>
    </row>
    <row r="60" spans="1:16" ht="27.75" customHeight="1">
      <c r="A60" s="989">
        <v>46</v>
      </c>
      <c r="B60" s="990" t="s" ph="1">
        <v>1414</v>
      </c>
      <c r="C60" s="887">
        <v>3074</v>
      </c>
      <c r="D60" s="1147">
        <f>C60/F59-1</f>
        <v>-6.1429033301002578E-3</v>
      </c>
      <c r="E60" s="886" t="s">
        <v>1404</v>
      </c>
      <c r="F60" s="887">
        <v>3086</v>
      </c>
      <c r="G60" s="1209">
        <v>-3.0778894472361817E-2</v>
      </c>
      <c r="H60" s="990" t="s">
        <v>1429</v>
      </c>
      <c r="I60" s="887">
        <v>3002</v>
      </c>
      <c r="J60" s="1006">
        <v>6.2300000000000001E-2</v>
      </c>
      <c r="K60" s="991" t="s">
        <v>1406</v>
      </c>
      <c r="L60" s="887">
        <v>2628</v>
      </c>
      <c r="M60" s="1182">
        <v>-0.14729999999999999</v>
      </c>
      <c r="N60" s="1007" t="s">
        <v>1409</v>
      </c>
      <c r="O60" s="1008">
        <v>2777</v>
      </c>
      <c r="P60" s="1009" t="s">
        <v>1430</v>
      </c>
    </row>
    <row r="61" spans="1:16" ht="27.75" customHeight="1">
      <c r="A61" s="968">
        <v>47</v>
      </c>
      <c r="B61" s="1010" t="s">
        <v>1431</v>
      </c>
      <c r="C61" s="896">
        <v>3022</v>
      </c>
      <c r="D61" s="897">
        <f>C61/F63-1</f>
        <v>9.4134685010861752E-2</v>
      </c>
      <c r="E61" s="895" t="s">
        <v>1423</v>
      </c>
      <c r="F61" s="896">
        <v>2988</v>
      </c>
      <c r="G61" s="975">
        <v>1.667233752977193E-2</v>
      </c>
      <c r="H61" s="970" t="s">
        <v>1423</v>
      </c>
      <c r="I61" s="896">
        <v>2939</v>
      </c>
      <c r="J61" s="1011" t="s">
        <v>1432</v>
      </c>
      <c r="K61" s="972" t="s">
        <v>1433</v>
      </c>
      <c r="L61" s="896">
        <v>2607</v>
      </c>
      <c r="M61" s="1181">
        <v>-7.0599999999999996E-2</v>
      </c>
      <c r="N61" s="972" t="s">
        <v>1420</v>
      </c>
      <c r="O61" s="896">
        <v>2772</v>
      </c>
      <c r="P61" s="1181">
        <v>-4.9056603773584895E-2</v>
      </c>
    </row>
    <row r="62" spans="1:16" ht="27.75" customHeight="1">
      <c r="A62" s="968">
        <v>48</v>
      </c>
      <c r="B62" s="895" t="s">
        <v>1418</v>
      </c>
      <c r="C62" s="896">
        <v>2948</v>
      </c>
      <c r="D62" s="1148">
        <f>C62/F57-1</f>
        <v>-7.1788413098236803E-2</v>
      </c>
      <c r="E62" s="895" t="s">
        <v>1434</v>
      </c>
      <c r="F62" s="896">
        <v>2763</v>
      </c>
      <c r="G62" s="1208">
        <v>-7.9613590939373702E-2</v>
      </c>
      <c r="H62" s="970" t="s">
        <v>1435</v>
      </c>
      <c r="I62" s="896">
        <v>2881</v>
      </c>
      <c r="J62" s="971" t="s">
        <v>1436</v>
      </c>
      <c r="K62" s="972" t="s">
        <v>1437</v>
      </c>
      <c r="L62" s="896">
        <v>2522</v>
      </c>
      <c r="M62" s="973">
        <v>3.9100000000000003E-2</v>
      </c>
      <c r="N62" s="1001" t="s" ph="1">
        <v>1414</v>
      </c>
      <c r="O62" s="896">
        <v>2652</v>
      </c>
      <c r="P62" s="973">
        <v>6.8062827225130906E-2</v>
      </c>
    </row>
    <row r="63" spans="1:16" ht="27.75" customHeight="1">
      <c r="A63" s="968">
        <v>49</v>
      </c>
      <c r="B63" s="895" t="s">
        <v>1434</v>
      </c>
      <c r="C63" s="909">
        <v>2943</v>
      </c>
      <c r="D63" s="910">
        <f>C63/F62-1</f>
        <v>6.514657980456029E-2</v>
      </c>
      <c r="E63" s="1010" t="s">
        <v>1431</v>
      </c>
      <c r="F63" s="909">
        <v>2762</v>
      </c>
      <c r="G63" s="997">
        <v>3.3295922184811033E-2</v>
      </c>
      <c r="H63" s="970" t="s">
        <v>1433</v>
      </c>
      <c r="I63" s="896">
        <v>2875</v>
      </c>
      <c r="J63" s="971">
        <v>0.10290000000000001</v>
      </c>
      <c r="K63" s="999" t="s">
        <v>1427</v>
      </c>
      <c r="L63" s="909">
        <v>2486</v>
      </c>
      <c r="M63" s="980">
        <v>3.9300000000000002E-2</v>
      </c>
      <c r="N63" s="977" t="s">
        <v>1437</v>
      </c>
      <c r="O63" s="909">
        <v>2427</v>
      </c>
      <c r="P63" s="1183">
        <v>-3.9572615749901119E-2</v>
      </c>
    </row>
    <row r="64" spans="1:16" ht="27.75" customHeight="1" thickBot="1">
      <c r="A64" s="984">
        <v>50</v>
      </c>
      <c r="B64" s="1012" t="s">
        <v>1409</v>
      </c>
      <c r="C64" s="929">
        <v>2836</v>
      </c>
      <c r="D64" s="1156">
        <f>C64/F58-1</f>
        <v>-9.911054637865313E-2</v>
      </c>
      <c r="E64" s="1012" t="s">
        <v>1438</v>
      </c>
      <c r="F64" s="929">
        <v>2742</v>
      </c>
      <c r="G64" s="986">
        <v>0.13870431893687707</v>
      </c>
      <c r="H64" s="985" t="s">
        <v>1439</v>
      </c>
      <c r="I64" s="929">
        <v>2673</v>
      </c>
      <c r="J64" s="1013">
        <v>8.6143843965867495E-2</v>
      </c>
      <c r="K64" s="951" t="s">
        <v>1439</v>
      </c>
      <c r="L64" s="929">
        <v>2461</v>
      </c>
      <c r="M64" s="952">
        <v>5.0362782757148894E-2</v>
      </c>
      <c r="N64" s="987" t="s">
        <v>1440</v>
      </c>
      <c r="O64" s="929">
        <v>2392</v>
      </c>
      <c r="P64" s="1174">
        <v>-6.1960784313725537E-2</v>
      </c>
    </row>
    <row r="66" spans="2:14" ht="15" customHeight="1">
      <c r="H66" s="387"/>
    </row>
    <row r="68" spans="2:14" ht="15" customHeight="1">
      <c r="N68" s="390" ph="1"/>
    </row>
    <row r="71" spans="2:14" ht="15" customHeight="1">
      <c r="H71" s="1014"/>
      <c r="K71" s="1014"/>
      <c r="N71" s="1014"/>
    </row>
    <row r="72" spans="2:14" ht="15" customHeight="1">
      <c r="H72" s="1014"/>
      <c r="K72" s="1014"/>
      <c r="N72" s="1014"/>
    </row>
    <row r="73" spans="2:14" ht="15" customHeight="1">
      <c r="H73" s="1014"/>
      <c r="K73" s="1014"/>
      <c r="N73" s="1014"/>
    </row>
    <row r="74" spans="2:14" ht="15" customHeight="1">
      <c r="H74" s="1014"/>
      <c r="K74" s="1014"/>
      <c r="N74" s="1014"/>
    </row>
    <row r="75" spans="2:14" ht="15" customHeight="1">
      <c r="H75" s="1014"/>
      <c r="K75" s="1014"/>
      <c r="N75" s="1014"/>
    </row>
    <row r="76" spans="2:14" ht="15" customHeight="1">
      <c r="B76" s="1015"/>
      <c r="E76" s="1015"/>
      <c r="H76" s="1014"/>
      <c r="K76" s="1014"/>
      <c r="N76" s="1014"/>
    </row>
    <row r="77" spans="2:14" ht="15" customHeight="1">
      <c r="B77" s="1015"/>
      <c r="E77" s="1015"/>
      <c r="H77" s="1014"/>
      <c r="K77" s="1014"/>
      <c r="N77" s="1014"/>
    </row>
    <row r="78" spans="2:14" ht="15" customHeight="1">
      <c r="H78" s="1014"/>
      <c r="K78" s="1014"/>
      <c r="N78" s="1014"/>
    </row>
    <row r="79" spans="2:14" ht="15" customHeight="1">
      <c r="H79" s="1014"/>
      <c r="K79" s="1014"/>
      <c r="N79" s="1014"/>
    </row>
    <row r="80" spans="2:14" ht="15" customHeight="1">
      <c r="H80" s="1014"/>
      <c r="K80" s="1014"/>
      <c r="N80" s="1014"/>
    </row>
    <row r="81" spans="8:14" ht="15" customHeight="1">
      <c r="H81" s="1014"/>
      <c r="K81" s="1014"/>
      <c r="N81" s="1014"/>
    </row>
    <row r="82" spans="8:14" ht="15" customHeight="1">
      <c r="H82" s="1014"/>
      <c r="K82" s="1014"/>
      <c r="N82" s="1014"/>
    </row>
    <row r="83" spans="8:14" ht="15" customHeight="1">
      <c r="H83" s="1014"/>
      <c r="K83" s="1014"/>
      <c r="N83" s="1014"/>
    </row>
    <row r="84" spans="8:14" ht="15" customHeight="1">
      <c r="H84" s="1014"/>
      <c r="K84" s="1014"/>
      <c r="N84" s="1014"/>
    </row>
    <row r="85" spans="8:14" ht="15" customHeight="1">
      <c r="H85" s="1014"/>
      <c r="K85" s="1014"/>
      <c r="N85" s="1014"/>
    </row>
    <row r="86" spans="8:14" ht="15" customHeight="1">
      <c r="H86" s="1014"/>
      <c r="K86" s="1014"/>
      <c r="N86" s="1014"/>
    </row>
    <row r="87" spans="8:14" ht="15" customHeight="1">
      <c r="H87" s="1014"/>
      <c r="K87" s="1014"/>
      <c r="N87" s="1014"/>
    </row>
    <row r="88" spans="8:14" ht="15" customHeight="1">
      <c r="H88" s="1014"/>
      <c r="K88" s="1014"/>
      <c r="N88" s="1014"/>
    </row>
    <row r="89" spans="8:14" ht="15" customHeight="1">
      <c r="H89" s="1014"/>
      <c r="K89" s="1014"/>
      <c r="N89" s="1014"/>
    </row>
  </sheetData>
  <mergeCells count="12">
    <mergeCell ref="N38:P38"/>
    <mergeCell ref="A5:A6"/>
    <mergeCell ref="B5:D5"/>
    <mergeCell ref="E5:G5"/>
    <mergeCell ref="H5:J5"/>
    <mergeCell ref="K5:M5"/>
    <mergeCell ref="N5:P5"/>
    <mergeCell ref="A38:A39"/>
    <mergeCell ref="B38:D38"/>
    <mergeCell ref="E38:G38"/>
    <mergeCell ref="H38:J38"/>
    <mergeCell ref="K38:M38"/>
  </mergeCells>
  <phoneticPr fontId="34"/>
  <printOptions horizontalCentered="1"/>
  <pageMargins left="0" right="0"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22"/>
  <sheetViews>
    <sheetView zoomScaleNormal="100" zoomScaleSheetLayoutView="100" workbookViewId="0">
      <selection activeCell="L64" sqref="L64"/>
    </sheetView>
  </sheetViews>
  <sheetFormatPr defaultRowHeight="13.5"/>
  <cols>
    <col min="1" max="10" width="8.125" customWidth="1"/>
  </cols>
  <sheetData>
    <row r="1" spans="1:10" ht="33" customHeight="1">
      <c r="A1" s="1223"/>
      <c r="B1" s="1223"/>
      <c r="C1" s="1223"/>
      <c r="D1" s="1223"/>
      <c r="E1" s="1223"/>
      <c r="F1" s="1223"/>
      <c r="G1" s="1223"/>
      <c r="H1" s="1223"/>
      <c r="I1" s="1223"/>
      <c r="J1" s="1223"/>
    </row>
    <row r="2" spans="1:10" ht="21" customHeight="1">
      <c r="A2" s="1224" t="s">
        <v>1172</v>
      </c>
      <c r="B2" s="1224"/>
      <c r="C2" s="1224"/>
      <c r="D2" s="1224"/>
      <c r="E2" s="1224"/>
      <c r="F2" s="1224"/>
      <c r="G2" s="1224"/>
      <c r="H2" s="1224"/>
      <c r="I2" s="1224"/>
      <c r="J2" s="1224"/>
    </row>
    <row r="5" spans="1:10" ht="168.75" customHeight="1">
      <c r="A5" s="1222" t="s">
        <v>1742</v>
      </c>
      <c r="B5" s="1222"/>
      <c r="C5" s="1222"/>
      <c r="D5" s="1222"/>
      <c r="E5" s="1222"/>
      <c r="F5" s="1222"/>
      <c r="G5" s="1222"/>
      <c r="H5" s="1222"/>
      <c r="I5" s="1222"/>
      <c r="J5" s="1222"/>
    </row>
    <row r="6" spans="1:10" ht="16.5" customHeight="1">
      <c r="A6" s="853"/>
      <c r="B6" s="853"/>
      <c r="C6" s="853"/>
      <c r="D6" s="853"/>
      <c r="E6" s="853"/>
      <c r="F6" s="853"/>
      <c r="G6" s="853"/>
      <c r="H6" s="853"/>
      <c r="I6" s="853"/>
      <c r="J6" s="853"/>
    </row>
    <row r="7" spans="1:10" ht="199.5" customHeight="1">
      <c r="A7" s="1222" t="s">
        <v>1743</v>
      </c>
      <c r="B7" s="1222"/>
      <c r="C7" s="1222"/>
      <c r="D7" s="1222"/>
      <c r="E7" s="1222"/>
      <c r="F7" s="1222"/>
      <c r="G7" s="1222"/>
      <c r="H7" s="1222"/>
      <c r="I7" s="1222"/>
      <c r="J7" s="1222"/>
    </row>
    <row r="8" spans="1:10" ht="16.5" customHeight="1">
      <c r="A8" s="853"/>
      <c r="B8" s="853"/>
      <c r="C8" s="853"/>
      <c r="D8" s="853"/>
      <c r="E8" s="853"/>
      <c r="F8" s="853"/>
      <c r="G8" s="853"/>
      <c r="H8" s="853"/>
      <c r="I8" s="853"/>
      <c r="J8" s="853"/>
    </row>
    <row r="9" spans="1:10" ht="142.5" customHeight="1">
      <c r="A9" s="1222" t="s">
        <v>1741</v>
      </c>
      <c r="B9" s="1222"/>
      <c r="C9" s="1222"/>
      <c r="D9" s="1222"/>
      <c r="E9" s="1222"/>
      <c r="F9" s="1222"/>
      <c r="G9" s="1222"/>
      <c r="H9" s="1222"/>
      <c r="I9" s="1222"/>
      <c r="J9" s="1222"/>
    </row>
    <row r="10" spans="1:10" ht="16.5" customHeight="1">
      <c r="A10" s="853"/>
      <c r="B10" s="853"/>
      <c r="C10" s="853"/>
      <c r="D10" s="853"/>
      <c r="E10" s="853"/>
      <c r="F10" s="853"/>
      <c r="G10" s="853"/>
      <c r="H10" s="853"/>
      <c r="I10" s="853"/>
      <c r="J10" s="853"/>
    </row>
    <row r="11" spans="1:10" ht="34.5" customHeight="1">
      <c r="A11" s="1222" t="s">
        <v>1740</v>
      </c>
      <c r="B11" s="1222"/>
      <c r="C11" s="1222"/>
      <c r="D11" s="1222"/>
      <c r="E11" s="1222"/>
      <c r="F11" s="1222"/>
      <c r="G11" s="1222"/>
      <c r="H11" s="1222"/>
      <c r="I11" s="1222"/>
      <c r="J11" s="1222"/>
    </row>
    <row r="12" spans="1:10" ht="16.5" customHeight="1">
      <c r="A12" s="853"/>
      <c r="B12" s="853"/>
      <c r="C12" s="853"/>
      <c r="D12" s="853"/>
      <c r="E12" s="853"/>
      <c r="F12" s="853"/>
      <c r="G12" s="853"/>
      <c r="H12" s="853"/>
      <c r="I12" s="853"/>
      <c r="J12" s="853"/>
    </row>
    <row r="13" spans="1:10" ht="54" customHeight="1">
      <c r="A13" s="1222" t="s">
        <v>1739</v>
      </c>
      <c r="B13" s="1222"/>
      <c r="C13" s="1222"/>
      <c r="D13" s="1222"/>
      <c r="E13" s="1222"/>
      <c r="F13" s="1222"/>
      <c r="G13" s="1222"/>
      <c r="H13" s="1222"/>
      <c r="I13" s="1222"/>
      <c r="J13" s="1222"/>
    </row>
    <row r="14" spans="1:10" ht="20.25" customHeight="1">
      <c r="A14" s="853"/>
      <c r="B14" s="853"/>
      <c r="C14" s="853"/>
      <c r="D14" s="853"/>
      <c r="E14" s="853"/>
      <c r="F14" s="853"/>
      <c r="G14" s="853"/>
      <c r="H14" s="853"/>
      <c r="I14" s="853"/>
      <c r="J14" s="853"/>
    </row>
    <row r="15" spans="1:10" ht="18.75" customHeight="1">
      <c r="A15" s="1222" t="s">
        <v>1231</v>
      </c>
      <c r="B15" s="1222"/>
      <c r="C15" s="1222"/>
      <c r="D15" s="1222"/>
      <c r="E15" s="1222"/>
      <c r="F15" s="1222"/>
      <c r="G15" s="1222"/>
      <c r="H15" s="1222"/>
      <c r="I15" s="1222"/>
      <c r="J15" s="1222"/>
    </row>
    <row r="16" spans="1:10" ht="21.75" customHeight="1">
      <c r="A16" s="1225" t="s">
        <v>1173</v>
      </c>
      <c r="B16" s="1225"/>
      <c r="C16" s="1225"/>
      <c r="D16" s="1225"/>
      <c r="E16" s="1225"/>
      <c r="F16" s="1225"/>
      <c r="G16" s="1225"/>
      <c r="H16" s="1225"/>
      <c r="I16" s="1225"/>
      <c r="J16" s="1225"/>
    </row>
    <row r="17" spans="1:10" ht="20.25" customHeight="1">
      <c r="A17" s="853"/>
      <c r="B17" s="853"/>
      <c r="C17" s="853"/>
      <c r="D17" s="853"/>
      <c r="E17" s="853"/>
      <c r="F17" s="853"/>
      <c r="G17" s="853"/>
      <c r="H17" s="853"/>
      <c r="I17" s="853"/>
      <c r="J17" s="853"/>
    </row>
    <row r="18" spans="1:10" ht="21.75" customHeight="1">
      <c r="A18" s="1226"/>
      <c r="B18" s="1226"/>
      <c r="C18" s="1226"/>
      <c r="D18" s="1226"/>
      <c r="E18" s="1226"/>
      <c r="F18" s="1226"/>
      <c r="G18" s="1226"/>
      <c r="H18" s="1226"/>
      <c r="I18" s="1226"/>
      <c r="J18" s="1226"/>
    </row>
    <row r="19" spans="1:10" ht="13.5" customHeight="1">
      <c r="A19" s="853"/>
      <c r="B19" s="853"/>
      <c r="C19" s="853"/>
      <c r="D19" s="853"/>
      <c r="E19" s="853"/>
      <c r="F19" s="853"/>
      <c r="G19" s="853"/>
      <c r="H19" s="853"/>
      <c r="I19" s="853"/>
      <c r="J19" s="853"/>
    </row>
    <row r="20" spans="1:10" ht="0.75" customHeight="1"/>
    <row r="21" spans="1:10" ht="20.25" hidden="1" customHeight="1">
      <c r="A21" s="1227"/>
      <c r="B21" s="1227"/>
      <c r="C21" s="1227"/>
      <c r="D21" s="1227"/>
      <c r="E21" s="1227"/>
      <c r="F21" s="1227"/>
      <c r="G21" s="1227"/>
      <c r="H21" s="1227"/>
      <c r="I21" s="1227"/>
      <c r="J21" s="1227"/>
    </row>
    <row r="22" spans="1:10">
      <c r="A22" s="4"/>
      <c r="B22" s="4"/>
      <c r="C22" s="4"/>
      <c r="D22" s="4"/>
      <c r="E22" s="4"/>
      <c r="F22" s="4"/>
      <c r="G22" s="4"/>
      <c r="H22" s="4"/>
      <c r="I22" s="4"/>
      <c r="J22" s="4"/>
    </row>
  </sheetData>
  <mergeCells count="11">
    <mergeCell ref="A13:J13"/>
    <mergeCell ref="A15:J15"/>
    <mergeCell ref="A16:J16"/>
    <mergeCell ref="A18:J18"/>
    <mergeCell ref="A21:J21"/>
    <mergeCell ref="A11:J11"/>
    <mergeCell ref="A1:J1"/>
    <mergeCell ref="A2:J2"/>
    <mergeCell ref="A5:J5"/>
    <mergeCell ref="A7:J7"/>
    <mergeCell ref="A9:J9"/>
  </mergeCells>
  <phoneticPr fontId="3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B118"/>
  <sheetViews>
    <sheetView zoomScale="115" zoomScaleNormal="115" workbookViewId="0">
      <selection activeCell="L56" sqref="L56"/>
    </sheetView>
  </sheetViews>
  <sheetFormatPr defaultRowHeight="15" customHeight="1"/>
  <cols>
    <col min="1" max="1" width="2.75" style="386" customWidth="1"/>
    <col min="2" max="2" width="7.5" style="387" customWidth="1"/>
    <col min="3" max="3" width="5" style="388" customWidth="1"/>
    <col min="4" max="4" width="5.75" style="1016" customWidth="1"/>
    <col min="5" max="5" width="7.5" style="387" customWidth="1"/>
    <col min="6" max="6" width="5" style="388" customWidth="1"/>
    <col min="7" max="7" width="5.75" style="1016" customWidth="1"/>
    <col min="8" max="8" width="7.5" style="1017" customWidth="1"/>
    <col min="9" max="9" width="5" style="388" customWidth="1"/>
    <col min="10" max="10" width="5.75" style="391" customWidth="1"/>
    <col min="11" max="11" width="7.5" style="390" customWidth="1"/>
    <col min="12" max="12" width="5" style="388" customWidth="1"/>
    <col min="13" max="13" width="5.75" style="391" customWidth="1"/>
    <col min="14" max="14" width="7.5" style="390" customWidth="1"/>
    <col min="15" max="15" width="5" style="388" customWidth="1"/>
    <col min="16" max="16" width="5.75" style="391" customWidth="1"/>
    <col min="17" max="17" width="2.75" style="206" customWidth="1"/>
    <col min="18" max="18" width="9" style="212"/>
    <col min="19" max="19" width="17.375" style="1018" customWidth="1"/>
    <col min="20" max="21" width="9" style="210"/>
    <col min="22" max="24" width="9" style="212"/>
    <col min="25" max="25" width="17.25" style="212" customWidth="1"/>
    <col min="26" max="26" width="9" style="210"/>
    <col min="27" max="28" width="9" style="212"/>
    <col min="29" max="16384" width="9" style="206"/>
  </cols>
  <sheetData>
    <row r="1" spans="1:28" ht="2.1" customHeight="1"/>
    <row r="2" spans="1:28" ht="54.75" customHeight="1">
      <c r="A2" s="206"/>
      <c r="B2" s="869"/>
      <c r="C2" s="869"/>
      <c r="D2" s="869"/>
      <c r="E2" s="869"/>
      <c r="F2" s="869"/>
      <c r="G2" s="869"/>
      <c r="H2" s="869"/>
      <c r="I2" s="869"/>
      <c r="J2" s="869"/>
      <c r="K2" s="869"/>
      <c r="L2" s="869"/>
      <c r="M2" s="869"/>
      <c r="N2" s="869"/>
      <c r="O2" s="869"/>
      <c r="P2" s="869"/>
      <c r="Q2" s="391"/>
      <c r="R2" s="206"/>
      <c r="S2" s="206"/>
      <c r="T2" s="206"/>
      <c r="U2" s="206"/>
      <c r="V2" s="206"/>
      <c r="W2" s="206"/>
      <c r="X2" s="206"/>
      <c r="Y2" s="206"/>
      <c r="Z2" s="206"/>
      <c r="AA2" s="206"/>
      <c r="AB2" s="206"/>
    </row>
    <row r="3" spans="1:28" ht="17.25" customHeight="1">
      <c r="A3" s="870" t="s">
        <v>1441</v>
      </c>
      <c r="B3" s="871"/>
      <c r="C3" s="871"/>
      <c r="D3" s="871"/>
      <c r="E3" s="871"/>
      <c r="F3" s="871"/>
      <c r="G3" s="871"/>
      <c r="H3" s="871"/>
      <c r="I3" s="869"/>
      <c r="J3" s="869"/>
      <c r="K3" s="869"/>
      <c r="L3" s="869"/>
      <c r="M3" s="869"/>
      <c r="N3" s="869"/>
      <c r="O3" s="869"/>
      <c r="P3" s="869"/>
    </row>
    <row r="4" spans="1:28" ht="13.35" customHeight="1" thickBot="1">
      <c r="I4" s="869"/>
      <c r="J4" s="869"/>
      <c r="K4" s="869"/>
      <c r="L4" s="869"/>
      <c r="M4" s="869"/>
      <c r="N4" s="869"/>
      <c r="O4" s="869"/>
      <c r="P4" s="869"/>
    </row>
    <row r="5" spans="1:28" ht="30.75" customHeight="1">
      <c r="A5" s="1361" t="s">
        <v>1442</v>
      </c>
      <c r="B5" s="1363" t="s">
        <v>1084</v>
      </c>
      <c r="C5" s="1364"/>
      <c r="D5" s="1365"/>
      <c r="E5" s="1366" t="s">
        <v>1443</v>
      </c>
      <c r="F5" s="1367"/>
      <c r="G5" s="1368"/>
      <c r="H5" s="1358" t="s">
        <v>1241</v>
      </c>
      <c r="I5" s="1359"/>
      <c r="J5" s="1360"/>
      <c r="K5" s="1358" t="s">
        <v>1242</v>
      </c>
      <c r="L5" s="1359"/>
      <c r="M5" s="1360"/>
      <c r="N5" s="1358" t="s">
        <v>1243</v>
      </c>
      <c r="O5" s="1359"/>
      <c r="P5" s="1360"/>
    </row>
    <row r="6" spans="1:28" ht="30.75" customHeight="1" thickBot="1">
      <c r="A6" s="1362"/>
      <c r="B6" s="874" t="s">
        <v>1244</v>
      </c>
      <c r="C6" s="875" t="s">
        <v>1444</v>
      </c>
      <c r="D6" s="1019" t="s">
        <v>13</v>
      </c>
      <c r="E6" s="877" t="s">
        <v>1244</v>
      </c>
      <c r="F6" s="878" t="s">
        <v>1444</v>
      </c>
      <c r="G6" s="1020" t="s">
        <v>13</v>
      </c>
      <c r="H6" s="882" t="s">
        <v>1244</v>
      </c>
      <c r="I6" s="878" t="s">
        <v>1444</v>
      </c>
      <c r="J6" s="881" t="s">
        <v>13</v>
      </c>
      <c r="K6" s="882" t="s">
        <v>1244</v>
      </c>
      <c r="L6" s="878" t="s">
        <v>1444</v>
      </c>
      <c r="M6" s="883" t="s">
        <v>13</v>
      </c>
      <c r="N6" s="884" t="s">
        <v>1244</v>
      </c>
      <c r="O6" s="878" t="s">
        <v>1444</v>
      </c>
      <c r="P6" s="883" t="s">
        <v>13</v>
      </c>
    </row>
    <row r="7" spans="1:28" s="212" customFormat="1" ht="27.75" customHeight="1">
      <c r="A7" s="885">
        <v>1</v>
      </c>
      <c r="B7" s="886" t="s">
        <v>1245</v>
      </c>
      <c r="C7" s="887">
        <v>29279</v>
      </c>
      <c r="D7" s="888">
        <f>C7/F7-1</f>
        <v>4.9276089449541205E-2</v>
      </c>
      <c r="E7" s="886" t="s">
        <v>1445</v>
      </c>
      <c r="F7" s="887">
        <v>27904</v>
      </c>
      <c r="G7" s="1147">
        <v>-1.374898384759482E-2</v>
      </c>
      <c r="H7" s="889" t="s">
        <v>1446</v>
      </c>
      <c r="I7" s="890">
        <v>28293</v>
      </c>
      <c r="J7" s="891">
        <v>4.3175282058845132E-2</v>
      </c>
      <c r="K7" s="892" t="s">
        <v>1245</v>
      </c>
      <c r="L7" s="890">
        <v>27122</v>
      </c>
      <c r="M7" s="893">
        <v>3.2078846227025393E-2</v>
      </c>
      <c r="N7" s="889" t="s">
        <v>1245</v>
      </c>
      <c r="O7" s="890">
        <v>26279</v>
      </c>
      <c r="P7" s="893">
        <v>6.1691984486102136E-2</v>
      </c>
      <c r="S7" s="1018"/>
      <c r="T7" s="210"/>
      <c r="U7" s="210"/>
      <c r="V7" s="1021"/>
      <c r="Z7" s="210"/>
    </row>
    <row r="8" spans="1:28" s="212" customFormat="1" ht="27.75" customHeight="1">
      <c r="A8" s="894">
        <v>2</v>
      </c>
      <c r="B8" s="895" t="s">
        <v>1276</v>
      </c>
      <c r="C8" s="896">
        <v>16863</v>
      </c>
      <c r="D8" s="888">
        <f>C8/F8-1</f>
        <v>3.1565424848596146E-2</v>
      </c>
      <c r="E8" s="895" t="s">
        <v>1447</v>
      </c>
      <c r="F8" s="896">
        <v>16347</v>
      </c>
      <c r="G8" s="888">
        <v>1.8314333769388957E-2</v>
      </c>
      <c r="H8" s="898" t="s">
        <v>1448</v>
      </c>
      <c r="I8" s="899">
        <v>16053</v>
      </c>
      <c r="J8" s="1150">
        <v>-1.07228692919209E-2</v>
      </c>
      <c r="K8" s="901" t="s">
        <v>1276</v>
      </c>
      <c r="L8" s="899">
        <v>16227</v>
      </c>
      <c r="M8" s="902">
        <v>7.9353465478249285E-2</v>
      </c>
      <c r="N8" s="898" t="s">
        <v>1276</v>
      </c>
      <c r="O8" s="899">
        <v>15034</v>
      </c>
      <c r="P8" s="1151">
        <v>-2.6295336787564794E-2</v>
      </c>
      <c r="S8" s="1018"/>
      <c r="T8" s="210"/>
      <c r="U8" s="210"/>
      <c r="V8" s="1021"/>
      <c r="Z8" s="210"/>
    </row>
    <row r="9" spans="1:28" s="212" customFormat="1" ht="27.75" customHeight="1">
      <c r="A9" s="894">
        <v>3</v>
      </c>
      <c r="B9" s="895" t="s">
        <v>1271</v>
      </c>
      <c r="C9" s="896">
        <v>15651</v>
      </c>
      <c r="D9" s="888">
        <f>C9/F9-1</f>
        <v>3.2319767825341295E-2</v>
      </c>
      <c r="E9" s="895" t="s">
        <v>1449</v>
      </c>
      <c r="F9" s="896">
        <v>15161</v>
      </c>
      <c r="G9" s="888">
        <v>3.7358877865206974E-2</v>
      </c>
      <c r="H9" s="898" t="s">
        <v>1449</v>
      </c>
      <c r="I9" s="903">
        <v>14615</v>
      </c>
      <c r="J9" s="900">
        <v>4.5197740112994378E-2</v>
      </c>
      <c r="K9" s="901" t="s">
        <v>1449</v>
      </c>
      <c r="L9" s="903">
        <v>13983</v>
      </c>
      <c r="M9" s="902">
        <v>4.9695968771113375E-2</v>
      </c>
      <c r="N9" s="898" t="s">
        <v>1449</v>
      </c>
      <c r="O9" s="903">
        <v>13321</v>
      </c>
      <c r="P9" s="902">
        <v>4.4948227172889821E-2</v>
      </c>
      <c r="S9" s="1018"/>
      <c r="T9" s="210"/>
      <c r="U9" s="210"/>
      <c r="V9" s="1021"/>
      <c r="Z9" s="210"/>
    </row>
    <row r="10" spans="1:28" s="212" customFormat="1" ht="27.75" customHeight="1">
      <c r="A10" s="894">
        <v>4</v>
      </c>
      <c r="B10" s="904" t="s">
        <v>1257</v>
      </c>
      <c r="C10" s="905">
        <v>12989</v>
      </c>
      <c r="D10" s="888">
        <f>C10/F11-1</f>
        <v>0.18437129570529764</v>
      </c>
      <c r="E10" s="942" t="s">
        <v>1285</v>
      </c>
      <c r="F10" s="896">
        <v>11151</v>
      </c>
      <c r="G10" s="888">
        <v>2.3121387283236983E-2</v>
      </c>
      <c r="H10" s="898" t="s">
        <v>1257</v>
      </c>
      <c r="I10" s="903">
        <v>12163</v>
      </c>
      <c r="J10" s="1150">
        <v>-2.7737809752198195E-2</v>
      </c>
      <c r="K10" s="901" t="s">
        <v>1257</v>
      </c>
      <c r="L10" s="903">
        <v>12510</v>
      </c>
      <c r="M10" s="1151">
        <v>-7.9302141157810979E-3</v>
      </c>
      <c r="N10" s="898" t="s">
        <v>1257</v>
      </c>
      <c r="O10" s="903">
        <v>12610</v>
      </c>
      <c r="P10" s="902">
        <v>9.6807862920762044E-2</v>
      </c>
      <c r="S10" s="1018"/>
      <c r="T10" s="210"/>
      <c r="U10" s="210"/>
      <c r="V10" s="1021"/>
      <c r="Z10" s="210"/>
    </row>
    <row r="11" spans="1:28" s="212" customFormat="1" ht="27.75" customHeight="1" thickBot="1">
      <c r="A11" s="894">
        <v>5</v>
      </c>
      <c r="B11" s="1010" t="s">
        <v>1285</v>
      </c>
      <c r="C11" s="909">
        <v>11406</v>
      </c>
      <c r="D11" s="1022">
        <f t="shared" ref="D11" si="0">C11/F10-1</f>
        <v>2.2867904223836444E-2</v>
      </c>
      <c r="E11" s="908" t="s">
        <v>1450</v>
      </c>
      <c r="F11" s="909">
        <v>10967</v>
      </c>
      <c r="G11" s="1157">
        <v>-9.8331003864178257E-2</v>
      </c>
      <c r="H11" s="911" t="s">
        <v>1451</v>
      </c>
      <c r="I11" s="912">
        <v>11268</v>
      </c>
      <c r="J11" s="1159">
        <v>-2.3908523908523938E-2</v>
      </c>
      <c r="K11" s="914" t="s">
        <v>1451</v>
      </c>
      <c r="L11" s="912">
        <v>11544</v>
      </c>
      <c r="M11" s="1153">
        <v>-3.1462371004278844E-2</v>
      </c>
      <c r="N11" s="911" t="s">
        <v>1452</v>
      </c>
      <c r="O11" s="912">
        <v>11919</v>
      </c>
      <c r="P11" s="1153">
        <v>-2.9397394136807864E-2</v>
      </c>
      <c r="S11" s="1018"/>
      <c r="T11" s="210"/>
      <c r="U11" s="210"/>
      <c r="V11" s="1021"/>
      <c r="Z11" s="210"/>
    </row>
    <row r="12" spans="1:28" s="212" customFormat="1" ht="27.75" customHeight="1">
      <c r="A12" s="916">
        <v>6</v>
      </c>
      <c r="B12" s="920" t="s">
        <v>1451</v>
      </c>
      <c r="C12" s="921">
        <v>10628</v>
      </c>
      <c r="D12" s="1158">
        <f>C12/F12-1</f>
        <v>-3.0026467098658416E-2</v>
      </c>
      <c r="E12" s="920" t="s">
        <v>1452</v>
      </c>
      <c r="F12" s="921">
        <v>10957</v>
      </c>
      <c r="G12" s="1158">
        <v>-2.7600283990060315E-2</v>
      </c>
      <c r="H12" s="1024" t="s">
        <v>1285</v>
      </c>
      <c r="I12" s="923">
        <v>10899</v>
      </c>
      <c r="J12" s="924">
        <v>5.273833671399597E-2</v>
      </c>
      <c r="K12" s="1024" t="s">
        <v>1285</v>
      </c>
      <c r="L12" s="923">
        <v>10353</v>
      </c>
      <c r="M12" s="926">
        <v>5.5459272097053702E-2</v>
      </c>
      <c r="N12" s="1024" t="s">
        <v>1285</v>
      </c>
      <c r="O12" s="923">
        <v>9809</v>
      </c>
      <c r="P12" s="926">
        <v>9.6345143623560947E-2</v>
      </c>
      <c r="S12" s="1018"/>
      <c r="T12" s="210"/>
      <c r="U12" s="210"/>
      <c r="V12" s="1021"/>
      <c r="Z12" s="210"/>
    </row>
    <row r="13" spans="1:28" s="212" customFormat="1" ht="27.75" customHeight="1">
      <c r="A13" s="894">
        <v>7</v>
      </c>
      <c r="B13" s="895" t="s">
        <v>1453</v>
      </c>
      <c r="C13" s="896">
        <v>9466</v>
      </c>
      <c r="D13" s="888">
        <f>C13/F13-1</f>
        <v>0.1482290150412422</v>
      </c>
      <c r="E13" s="895" t="s">
        <v>1454</v>
      </c>
      <c r="F13" s="896">
        <v>8244</v>
      </c>
      <c r="G13" s="888">
        <f>F13/I13-1</f>
        <v>2.6138909634055185E-2</v>
      </c>
      <c r="H13" s="898" t="s">
        <v>1454</v>
      </c>
      <c r="I13" s="903">
        <v>8034</v>
      </c>
      <c r="J13" s="1150">
        <v>-7.4626865671645337E-4</v>
      </c>
      <c r="K13" s="901" t="s">
        <v>1454</v>
      </c>
      <c r="L13" s="903">
        <v>8040</v>
      </c>
      <c r="M13" s="902">
        <v>3.103359835855346E-2</v>
      </c>
      <c r="N13" s="898" t="s">
        <v>1454</v>
      </c>
      <c r="O13" s="903">
        <v>7798</v>
      </c>
      <c r="P13" s="1151">
        <v>-0.29487295415498693</v>
      </c>
      <c r="S13" s="1018"/>
      <c r="T13" s="210"/>
      <c r="U13" s="210"/>
      <c r="V13" s="1021"/>
      <c r="Z13" s="210"/>
    </row>
    <row r="14" spans="1:28" s="212" customFormat="1" ht="27.75" customHeight="1">
      <c r="A14" s="894">
        <v>8</v>
      </c>
      <c r="B14" s="895" t="s">
        <v>1263</v>
      </c>
      <c r="C14" s="896">
        <v>8395</v>
      </c>
      <c r="D14" s="888">
        <f>C14/F14-1</f>
        <v>2.017256045692073E-2</v>
      </c>
      <c r="E14" s="895" t="s">
        <v>1455</v>
      </c>
      <c r="F14" s="896">
        <v>8229</v>
      </c>
      <c r="G14" s="888">
        <v>3.2367331576966585E-2</v>
      </c>
      <c r="H14" s="898" t="s">
        <v>1263</v>
      </c>
      <c r="I14" s="903">
        <v>7971</v>
      </c>
      <c r="J14" s="900">
        <v>6.2516662223407016E-2</v>
      </c>
      <c r="K14" s="901" t="s">
        <v>1263</v>
      </c>
      <c r="L14" s="903">
        <v>7502</v>
      </c>
      <c r="M14" s="902">
        <v>5.0847457627118731E-2</v>
      </c>
      <c r="N14" s="898" t="s">
        <v>1263</v>
      </c>
      <c r="O14" s="903">
        <v>7139</v>
      </c>
      <c r="P14" s="902">
        <v>0.34292701279157267</v>
      </c>
      <c r="S14" s="1018"/>
      <c r="T14" s="210"/>
      <c r="U14" s="210"/>
      <c r="V14" s="1021"/>
      <c r="Z14" s="210"/>
    </row>
    <row r="15" spans="1:28" s="212" customFormat="1" ht="27.75" customHeight="1">
      <c r="A15" s="894">
        <v>9</v>
      </c>
      <c r="B15" s="895" t="s">
        <v>1287</v>
      </c>
      <c r="C15" s="896">
        <v>7889</v>
      </c>
      <c r="D15" s="888">
        <f>C15/F15-1</f>
        <v>7.2749524068534077E-2</v>
      </c>
      <c r="E15" s="895" t="s">
        <v>1287</v>
      </c>
      <c r="F15" s="896">
        <v>7354</v>
      </c>
      <c r="G15" s="888">
        <v>4.6385885031303253E-2</v>
      </c>
      <c r="H15" s="898" t="s">
        <v>1456</v>
      </c>
      <c r="I15" s="903">
        <v>7028</v>
      </c>
      <c r="J15" s="900">
        <v>0.11272957568081066</v>
      </c>
      <c r="K15" s="901" t="s">
        <v>1287</v>
      </c>
      <c r="L15" s="903">
        <v>6316</v>
      </c>
      <c r="M15" s="902">
        <v>5.7602143335566014E-2</v>
      </c>
      <c r="N15" s="898" t="s">
        <v>1287</v>
      </c>
      <c r="O15" s="903">
        <v>5972</v>
      </c>
      <c r="P15" s="902">
        <v>0</v>
      </c>
      <c r="S15" s="1018"/>
      <c r="T15" s="210"/>
      <c r="U15" s="210"/>
      <c r="V15" s="1021"/>
      <c r="Z15" s="210"/>
    </row>
    <row r="16" spans="1:28" s="212" customFormat="1" ht="27.75" customHeight="1" thickBot="1">
      <c r="A16" s="927">
        <v>10</v>
      </c>
      <c r="B16" s="1012" t="s">
        <v>1457</v>
      </c>
      <c r="C16" s="929">
        <v>6740</v>
      </c>
      <c r="D16" s="1025">
        <f>C16/F16-1</f>
        <v>3.1211750305997654E-2</v>
      </c>
      <c r="E16" s="1012" t="s">
        <v>1457</v>
      </c>
      <c r="F16" s="929">
        <v>6536</v>
      </c>
      <c r="G16" s="1026">
        <v>2.0771513353115667E-2</v>
      </c>
      <c r="H16" s="1012" t="s">
        <v>1457</v>
      </c>
      <c r="I16" s="933">
        <v>6403</v>
      </c>
      <c r="J16" s="934">
        <v>6.8234901568234863E-2</v>
      </c>
      <c r="K16" s="1012" t="s">
        <v>1457</v>
      </c>
      <c r="L16" s="933">
        <v>5994</v>
      </c>
      <c r="M16" s="936">
        <v>6.9975008925383886E-2</v>
      </c>
      <c r="N16" s="1012" t="s">
        <v>1457</v>
      </c>
      <c r="O16" s="933">
        <v>5602</v>
      </c>
      <c r="P16" s="936">
        <v>0.10145497443963825</v>
      </c>
      <c r="S16" s="1018"/>
      <c r="T16" s="210"/>
      <c r="U16" s="210"/>
      <c r="V16" s="1021"/>
      <c r="Z16" s="210"/>
    </row>
    <row r="17" spans="1:26" s="212" customFormat="1" ht="27.75" customHeight="1">
      <c r="A17" s="885">
        <v>11</v>
      </c>
      <c r="B17" s="886" t="s">
        <v>1458</v>
      </c>
      <c r="C17" s="887">
        <v>6301</v>
      </c>
      <c r="D17" s="1027" t="s">
        <v>1459</v>
      </c>
      <c r="E17" s="886" t="s">
        <v>1460</v>
      </c>
      <c r="F17" s="887">
        <v>5611</v>
      </c>
      <c r="G17" s="1147">
        <v>-1.6304347826086918E-2</v>
      </c>
      <c r="H17" s="889" t="s">
        <v>1460</v>
      </c>
      <c r="I17" s="940">
        <v>5704</v>
      </c>
      <c r="J17" s="891">
        <v>7.057057057057059E-2</v>
      </c>
      <c r="K17" s="892" t="s">
        <v>1461</v>
      </c>
      <c r="L17" s="940">
        <v>5499</v>
      </c>
      <c r="M17" s="893">
        <v>3.9705048213272809E-2</v>
      </c>
      <c r="N17" s="889" t="s">
        <v>1462</v>
      </c>
      <c r="O17" s="940">
        <v>5289</v>
      </c>
      <c r="P17" s="893">
        <v>9.4804388325398392E-2</v>
      </c>
      <c r="S17" s="1018"/>
      <c r="T17" s="210"/>
      <c r="U17" s="210"/>
      <c r="V17" s="1021"/>
      <c r="Z17" s="210"/>
    </row>
    <row r="18" spans="1:26" s="212" customFormat="1" ht="27.75" customHeight="1">
      <c r="A18" s="894">
        <v>12</v>
      </c>
      <c r="B18" s="895" t="s">
        <v>1463</v>
      </c>
      <c r="C18" s="896">
        <v>5829</v>
      </c>
      <c r="D18" s="888">
        <f t="shared" ref="D18:D24" si="1">C18/F17-1</f>
        <v>3.8852254500089112E-2</v>
      </c>
      <c r="E18" s="895" t="s">
        <v>1464</v>
      </c>
      <c r="F18" s="896">
        <v>5460</v>
      </c>
      <c r="G18" s="1147">
        <v>-3.6616623947272053E-4</v>
      </c>
      <c r="H18" s="898" t="s">
        <v>1464</v>
      </c>
      <c r="I18" s="903">
        <v>5462</v>
      </c>
      <c r="J18" s="900">
        <v>5.464375362039009E-2</v>
      </c>
      <c r="K18" s="901" t="s">
        <v>1460</v>
      </c>
      <c r="L18" s="903">
        <v>5328</v>
      </c>
      <c r="M18" s="902">
        <v>2.4615384615384706E-2</v>
      </c>
      <c r="N18" s="898" t="s">
        <v>1460</v>
      </c>
      <c r="O18" s="903">
        <v>5200</v>
      </c>
      <c r="P18" s="902">
        <v>0.11229946524064172</v>
      </c>
      <c r="S18" s="1018"/>
      <c r="T18" s="210"/>
      <c r="U18" s="210"/>
      <c r="V18" s="1021"/>
      <c r="Z18" s="210"/>
    </row>
    <row r="19" spans="1:26" s="212" customFormat="1" ht="27.75" customHeight="1">
      <c r="A19" s="894">
        <v>13</v>
      </c>
      <c r="B19" s="895" t="s">
        <v>1465</v>
      </c>
      <c r="C19" s="896">
        <v>5715</v>
      </c>
      <c r="D19" s="888">
        <f t="shared" si="1"/>
        <v>4.6703296703296759E-2</v>
      </c>
      <c r="E19" s="895" t="s">
        <v>1466</v>
      </c>
      <c r="F19" s="896">
        <v>4748</v>
      </c>
      <c r="G19" s="1147">
        <v>-1.1451176348115766E-2</v>
      </c>
      <c r="H19" s="898" t="s">
        <v>1466</v>
      </c>
      <c r="I19" s="903">
        <v>4803</v>
      </c>
      <c r="J19" s="900">
        <v>8.7635869565217295E-2</v>
      </c>
      <c r="K19" s="901" t="s">
        <v>1464</v>
      </c>
      <c r="L19" s="903">
        <v>5179</v>
      </c>
      <c r="M19" s="902">
        <v>3.6836836836836806E-2</v>
      </c>
      <c r="N19" s="898" t="s">
        <v>1464</v>
      </c>
      <c r="O19" s="903">
        <v>4995</v>
      </c>
      <c r="P19" s="902">
        <v>5.46875E-2</v>
      </c>
      <c r="S19" s="1018"/>
      <c r="T19" s="210"/>
      <c r="U19" s="210"/>
      <c r="V19" s="1021"/>
      <c r="Z19" s="210"/>
    </row>
    <row r="20" spans="1:26" s="212" customFormat="1" ht="27.75" customHeight="1">
      <c r="A20" s="894">
        <v>14</v>
      </c>
      <c r="B20" s="895" t="s">
        <v>1467</v>
      </c>
      <c r="C20" s="896">
        <v>5171</v>
      </c>
      <c r="D20" s="888">
        <f t="shared" si="1"/>
        <v>8.9090143218197193E-2</v>
      </c>
      <c r="E20" s="895" t="s">
        <v>1468</v>
      </c>
      <c r="F20" s="896">
        <v>4661</v>
      </c>
      <c r="G20" s="888">
        <v>4.4130824372759836E-2</v>
      </c>
      <c r="H20" s="898" t="s">
        <v>1468</v>
      </c>
      <c r="I20" s="903">
        <v>4464</v>
      </c>
      <c r="J20" s="946" t="s">
        <v>1459</v>
      </c>
      <c r="K20" s="901" t="s">
        <v>1466</v>
      </c>
      <c r="L20" s="903">
        <v>4416</v>
      </c>
      <c r="M20" s="902">
        <v>8.1557678177810455E-2</v>
      </c>
      <c r="N20" s="898" t="s">
        <v>1466</v>
      </c>
      <c r="O20" s="903">
        <v>4083</v>
      </c>
      <c r="P20" s="902">
        <v>9.6401718582169726E-2</v>
      </c>
      <c r="S20" s="1018"/>
      <c r="T20" s="210"/>
      <c r="U20" s="210"/>
      <c r="V20" s="1021"/>
      <c r="Z20" s="210"/>
    </row>
    <row r="21" spans="1:26" s="212" customFormat="1" ht="27.75" customHeight="1" thickBot="1">
      <c r="A21" s="894">
        <v>15</v>
      </c>
      <c r="B21" s="908" t="s">
        <v>1468</v>
      </c>
      <c r="C21" s="909">
        <v>4962</v>
      </c>
      <c r="D21" s="1023">
        <f t="shared" si="1"/>
        <v>6.4578416648787718E-2</v>
      </c>
      <c r="E21" s="908" t="s">
        <v>1469</v>
      </c>
      <c r="F21" s="909">
        <v>4348</v>
      </c>
      <c r="G21" s="1023">
        <v>2.7675276752767708E-3</v>
      </c>
      <c r="H21" s="977" t="s">
        <v>1470</v>
      </c>
      <c r="I21" s="1028">
        <v>4336</v>
      </c>
      <c r="J21" s="1029" t="s">
        <v>160</v>
      </c>
      <c r="K21" s="914" t="s">
        <v>1471</v>
      </c>
      <c r="L21" s="912">
        <v>3960</v>
      </c>
      <c r="M21" s="1153">
        <v>-3.0211480362537513E-3</v>
      </c>
      <c r="N21" s="911" t="s">
        <v>1472</v>
      </c>
      <c r="O21" s="912">
        <v>3972</v>
      </c>
      <c r="P21" s="915">
        <v>4.2983565107459487E-3</v>
      </c>
      <c r="S21" s="1018"/>
      <c r="T21" s="210"/>
      <c r="U21" s="210"/>
      <c r="V21" s="1021"/>
      <c r="Z21" s="210"/>
    </row>
    <row r="22" spans="1:26" s="212" customFormat="1" ht="27.75" customHeight="1">
      <c r="A22" s="916">
        <v>16</v>
      </c>
      <c r="B22" s="920" t="s">
        <v>1473</v>
      </c>
      <c r="C22" s="921">
        <v>4227</v>
      </c>
      <c r="D22" s="1158">
        <f t="shared" si="1"/>
        <v>-2.7828886844526224E-2</v>
      </c>
      <c r="E22" s="920" t="s">
        <v>1472</v>
      </c>
      <c r="F22" s="921">
        <v>4275</v>
      </c>
      <c r="G22" s="1030" t="s">
        <v>1459</v>
      </c>
      <c r="H22" s="922" t="s">
        <v>1474</v>
      </c>
      <c r="I22" s="923">
        <v>3438</v>
      </c>
      <c r="J22" s="924">
        <v>7.6056338028168913E-2</v>
      </c>
      <c r="K22" s="925" t="s">
        <v>1474</v>
      </c>
      <c r="L22" s="923">
        <v>3195</v>
      </c>
      <c r="M22" s="926">
        <v>9.1934381408065535E-2</v>
      </c>
      <c r="N22" s="922" t="s">
        <v>1474</v>
      </c>
      <c r="O22" s="923">
        <v>2926</v>
      </c>
      <c r="P22" s="926">
        <v>0.15927099841521386</v>
      </c>
      <c r="S22" s="1018"/>
      <c r="T22" s="210"/>
      <c r="U22" s="210"/>
      <c r="V22" s="1021"/>
      <c r="Z22" s="210"/>
    </row>
    <row r="23" spans="1:26" s="212" customFormat="1" ht="27.75" customHeight="1">
      <c r="A23" s="894">
        <v>17</v>
      </c>
      <c r="B23" s="895" t="s">
        <v>1475</v>
      </c>
      <c r="C23" s="896">
        <v>4187</v>
      </c>
      <c r="D23" s="1147">
        <f t="shared" si="1"/>
        <v>-2.0584795321637372E-2</v>
      </c>
      <c r="E23" s="895" t="s">
        <v>1474</v>
      </c>
      <c r="F23" s="896">
        <v>3585</v>
      </c>
      <c r="G23" s="888">
        <v>4.2757417102966766E-2</v>
      </c>
      <c r="H23" s="898" t="s">
        <v>1461</v>
      </c>
      <c r="I23" s="903">
        <v>3104</v>
      </c>
      <c r="J23" s="1150">
        <v>-0.43553373340607382</v>
      </c>
      <c r="K23" s="895" t="s">
        <v>1476</v>
      </c>
      <c r="L23" s="903">
        <v>2702</v>
      </c>
      <c r="M23" s="902">
        <v>1.3503375843960885E-2</v>
      </c>
      <c r="N23" s="895" t="s">
        <v>1476</v>
      </c>
      <c r="O23" s="903">
        <v>2666</v>
      </c>
      <c r="P23" s="902">
        <v>1.5232292460015229E-2</v>
      </c>
      <c r="S23" s="1018"/>
      <c r="T23" s="210"/>
      <c r="U23" s="210"/>
      <c r="V23" s="1021"/>
      <c r="Z23" s="210"/>
    </row>
    <row r="24" spans="1:26" s="212" customFormat="1" ht="27.75" customHeight="1">
      <c r="A24" s="894">
        <v>18</v>
      </c>
      <c r="B24" s="895" t="s">
        <v>1477</v>
      </c>
      <c r="C24" s="896">
        <v>3922</v>
      </c>
      <c r="D24" s="888">
        <f t="shared" si="1"/>
        <v>9.4002789400278841E-2</v>
      </c>
      <c r="E24" s="895" t="s">
        <v>1476</v>
      </c>
      <c r="F24" s="896">
        <v>3071</v>
      </c>
      <c r="G24" s="888">
        <v>0.10786435786435788</v>
      </c>
      <c r="H24" s="898" t="s">
        <v>1478</v>
      </c>
      <c r="I24" s="903">
        <v>2772</v>
      </c>
      <c r="J24" s="900">
        <v>2.5906735751295429E-2</v>
      </c>
      <c r="K24" s="901" t="s">
        <v>1479</v>
      </c>
      <c r="L24" s="903">
        <v>2618</v>
      </c>
      <c r="M24" s="902">
        <v>2.6666666666666616E-2</v>
      </c>
      <c r="N24" s="898" t="s">
        <v>1479</v>
      </c>
      <c r="O24" s="903">
        <v>2550</v>
      </c>
      <c r="P24" s="902">
        <v>1.6341171781586228E-2</v>
      </c>
      <c r="S24" s="1018"/>
      <c r="T24" s="210"/>
      <c r="U24" s="210"/>
      <c r="V24" s="1021"/>
      <c r="Z24" s="210"/>
    </row>
    <row r="25" spans="1:26" s="212" customFormat="1" ht="27.75" customHeight="1">
      <c r="A25" s="894">
        <v>19</v>
      </c>
      <c r="B25" s="895" t="s">
        <v>1480</v>
      </c>
      <c r="C25" s="896">
        <v>3312</v>
      </c>
      <c r="D25" s="888">
        <f>C25/F25-1</f>
        <v>7.8827361563517995E-2</v>
      </c>
      <c r="E25" s="895" t="s">
        <v>1480</v>
      </c>
      <c r="F25" s="896">
        <v>3070</v>
      </c>
      <c r="G25" s="1147">
        <v>-1.0953608247422641E-2</v>
      </c>
      <c r="H25" s="898" t="s">
        <v>1479</v>
      </c>
      <c r="I25" s="903">
        <v>2694</v>
      </c>
      <c r="J25" s="900">
        <v>2.9029793735676046E-2</v>
      </c>
      <c r="K25" s="901" t="s">
        <v>1396</v>
      </c>
      <c r="L25" s="903">
        <v>2109</v>
      </c>
      <c r="M25" s="902">
        <v>9.3879668049792642E-2</v>
      </c>
      <c r="N25" s="898" t="s">
        <v>1433</v>
      </c>
      <c r="O25" s="903">
        <v>2202</v>
      </c>
      <c r="P25" s="902">
        <v>1.1948529411764719E-2</v>
      </c>
      <c r="S25" s="1018"/>
      <c r="T25" s="210"/>
      <c r="U25" s="210"/>
      <c r="V25" s="1021"/>
      <c r="Z25" s="210"/>
    </row>
    <row r="26" spans="1:26" s="212" customFormat="1" ht="27.75" customHeight="1" thickBot="1">
      <c r="A26" s="927">
        <v>20</v>
      </c>
      <c r="B26" s="947" t="s">
        <v>1481</v>
      </c>
      <c r="C26" s="929">
        <v>2999</v>
      </c>
      <c r="D26" s="1160">
        <f>C26/F24-1</f>
        <v>-2.3445131878866765E-2</v>
      </c>
      <c r="E26" s="947" t="s">
        <v>1482</v>
      </c>
      <c r="F26" s="929">
        <v>2719</v>
      </c>
      <c r="G26" s="1026">
        <v>9.2798812175203249E-3</v>
      </c>
      <c r="H26" s="948" t="s">
        <v>1483</v>
      </c>
      <c r="I26" s="933">
        <v>2171</v>
      </c>
      <c r="J26" s="934">
        <v>0.16657710908113921</v>
      </c>
      <c r="K26" s="949" t="s">
        <v>1484</v>
      </c>
      <c r="L26" s="933">
        <v>1918</v>
      </c>
      <c r="M26" s="936">
        <v>0</v>
      </c>
      <c r="N26" s="948" t="s">
        <v>1483</v>
      </c>
      <c r="O26" s="933">
        <v>1958</v>
      </c>
      <c r="P26" s="936">
        <v>0.15789473684210531</v>
      </c>
      <c r="S26" s="1018"/>
      <c r="T26" s="210"/>
      <c r="U26" s="210"/>
      <c r="V26" s="1021"/>
      <c r="Z26" s="210"/>
    </row>
    <row r="27" spans="1:26" s="212" customFormat="1" ht="27.75" customHeight="1">
      <c r="A27" s="885">
        <v>21</v>
      </c>
      <c r="B27" s="886" t="s">
        <v>1485</v>
      </c>
      <c r="C27" s="887">
        <v>2489</v>
      </c>
      <c r="D27" s="888">
        <f>C27/F27-1</f>
        <v>6.6409597257926389E-2</v>
      </c>
      <c r="E27" s="886" t="s">
        <v>1485</v>
      </c>
      <c r="F27" s="887">
        <v>2334</v>
      </c>
      <c r="G27" s="888">
        <v>7.5080608014739703E-2</v>
      </c>
      <c r="H27" s="889" t="s">
        <v>1433</v>
      </c>
      <c r="I27" s="940">
        <v>2062</v>
      </c>
      <c r="J27" s="891">
        <v>9.6225412014885769E-2</v>
      </c>
      <c r="K27" s="892" t="s">
        <v>1387</v>
      </c>
      <c r="L27" s="940">
        <v>1892</v>
      </c>
      <c r="M27" s="893">
        <v>0.54575163398692816</v>
      </c>
      <c r="N27" s="889" t="s">
        <v>1396</v>
      </c>
      <c r="O27" s="940">
        <v>1928</v>
      </c>
      <c r="P27" s="893">
        <v>6.519337016574589E-2</v>
      </c>
      <c r="S27" s="1018"/>
      <c r="T27" s="210"/>
      <c r="U27" s="210"/>
      <c r="V27" s="1021"/>
      <c r="Z27" s="210"/>
    </row>
    <row r="28" spans="1:26" s="212" customFormat="1" ht="27.75" customHeight="1">
      <c r="A28" s="894">
        <v>22</v>
      </c>
      <c r="B28" s="904" t="s">
        <v>1486</v>
      </c>
      <c r="C28" s="905">
        <v>2433</v>
      </c>
      <c r="D28" s="888">
        <f>C28/F29-1</f>
        <v>0.17027417027417036</v>
      </c>
      <c r="E28" s="895" t="s">
        <v>1433</v>
      </c>
      <c r="F28" s="896">
        <v>2185</v>
      </c>
      <c r="G28" s="888">
        <v>5.9650824442289085E-2</v>
      </c>
      <c r="H28" s="898" t="s">
        <v>1387</v>
      </c>
      <c r="I28" s="903">
        <v>1968</v>
      </c>
      <c r="J28" s="900">
        <v>4.0169133192389017E-2</v>
      </c>
      <c r="K28" s="901" t="s">
        <v>1433</v>
      </c>
      <c r="L28" s="903">
        <v>1881</v>
      </c>
      <c r="M28" s="1151">
        <v>-0.14577656675749318</v>
      </c>
      <c r="N28" s="898" t="s">
        <v>1334</v>
      </c>
      <c r="O28" s="903">
        <v>1918</v>
      </c>
      <c r="P28" s="902">
        <v>1.2671594508975703E-2</v>
      </c>
      <c r="S28" s="1018"/>
      <c r="T28" s="210"/>
      <c r="U28" s="210"/>
      <c r="V28" s="1021"/>
      <c r="Z28" s="210"/>
    </row>
    <row r="29" spans="1:26" s="212" customFormat="1" ht="27.75" customHeight="1">
      <c r="A29" s="894">
        <v>23</v>
      </c>
      <c r="B29" s="941" t="s">
        <v>1487</v>
      </c>
      <c r="C29" s="905">
        <v>2250</v>
      </c>
      <c r="D29" s="888">
        <f>C29/F41-1</f>
        <v>0.21490280777537807</v>
      </c>
      <c r="E29" s="895" t="s">
        <v>1486</v>
      </c>
      <c r="F29" s="896">
        <v>2079</v>
      </c>
      <c r="G29" s="888">
        <v>0.12560909583107738</v>
      </c>
      <c r="H29" s="898" t="s">
        <v>1488</v>
      </c>
      <c r="I29" s="903">
        <v>1854</v>
      </c>
      <c r="J29" s="900">
        <v>7.9790331974374018E-2</v>
      </c>
      <c r="K29" s="901" t="s">
        <v>1483</v>
      </c>
      <c r="L29" s="903">
        <v>1861</v>
      </c>
      <c r="M29" s="1151">
        <v>-4.9540347293156262E-2</v>
      </c>
      <c r="N29" s="898" t="s">
        <v>1489</v>
      </c>
      <c r="O29" s="903">
        <v>1602</v>
      </c>
      <c r="P29" s="902">
        <v>5.2562417871222067E-2</v>
      </c>
      <c r="S29" s="1018"/>
      <c r="T29" s="210"/>
      <c r="U29" s="210"/>
      <c r="V29" s="1021"/>
      <c r="Z29" s="210"/>
    </row>
    <row r="30" spans="1:26" s="212" customFormat="1" ht="27.75" customHeight="1">
      <c r="A30" s="894">
        <v>24</v>
      </c>
      <c r="B30" s="1031" t="s">
        <v>1490</v>
      </c>
      <c r="C30" s="909">
        <v>2219</v>
      </c>
      <c r="D30" s="888">
        <f>C30/F28-1</f>
        <v>1.5560640732265485E-2</v>
      </c>
      <c r="E30" s="908" t="s">
        <v>1491</v>
      </c>
      <c r="F30" s="909">
        <v>1916</v>
      </c>
      <c r="G30" s="1147">
        <v>-2.6422764227642226E-2</v>
      </c>
      <c r="H30" s="898" t="s">
        <v>1486</v>
      </c>
      <c r="I30" s="903">
        <v>1847</v>
      </c>
      <c r="J30" s="900">
        <v>0.15149625935162092</v>
      </c>
      <c r="K30" s="914" t="s">
        <v>1488</v>
      </c>
      <c r="L30" s="912">
        <v>1717</v>
      </c>
      <c r="M30" s="915">
        <v>7.7840552416823527E-2</v>
      </c>
      <c r="N30" s="911" t="s">
        <v>1488</v>
      </c>
      <c r="O30" s="912">
        <v>1593</v>
      </c>
      <c r="P30" s="915">
        <v>0.11243016759776547</v>
      </c>
      <c r="S30" s="1018"/>
      <c r="T30" s="210"/>
      <c r="U30" s="210"/>
      <c r="V30" s="1021"/>
      <c r="Z30" s="210"/>
    </row>
    <row r="31" spans="1:26" s="212" customFormat="1" ht="27.75" customHeight="1" thickBot="1">
      <c r="A31" s="927">
        <v>25</v>
      </c>
      <c r="B31" s="947" t="s">
        <v>1387</v>
      </c>
      <c r="C31" s="929">
        <v>2125</v>
      </c>
      <c r="D31" s="931">
        <f>C31/F30-1</f>
        <v>0.10908141962421714</v>
      </c>
      <c r="E31" s="947" t="s">
        <v>1492</v>
      </c>
      <c r="F31" s="929">
        <v>1884</v>
      </c>
      <c r="G31" s="931">
        <v>0.10954063604240272</v>
      </c>
      <c r="H31" s="949" t="s">
        <v>1493</v>
      </c>
      <c r="I31" s="933">
        <v>1698</v>
      </c>
      <c r="J31" s="936">
        <v>0.11344262295081964</v>
      </c>
      <c r="K31" s="951" t="s">
        <v>1494</v>
      </c>
      <c r="L31" s="929">
        <v>1678</v>
      </c>
      <c r="M31" s="1032">
        <v>4.7440699126092278E-2</v>
      </c>
      <c r="N31" s="951" t="s">
        <v>1492</v>
      </c>
      <c r="O31" s="929">
        <v>1509</v>
      </c>
      <c r="P31" s="1161">
        <v>-7.9878048780487765E-2</v>
      </c>
      <c r="S31" s="1018"/>
      <c r="T31" s="210"/>
      <c r="U31" s="210"/>
      <c r="V31" s="1021"/>
      <c r="Z31" s="210"/>
    </row>
    <row r="32" spans="1:26" ht="15" customHeight="1">
      <c r="V32" s="1021"/>
    </row>
    <row r="33" spans="1:28" ht="15" customHeight="1">
      <c r="H33" s="1033"/>
      <c r="I33" s="1034"/>
      <c r="J33" s="389"/>
      <c r="K33" s="1014"/>
      <c r="N33" s="1014"/>
      <c r="V33" s="1021"/>
    </row>
    <row r="34" spans="1:28" ht="15" customHeight="1">
      <c r="B34" s="1033"/>
      <c r="C34" s="1034"/>
      <c r="E34" s="1033"/>
      <c r="F34" s="1034"/>
      <c r="H34" s="1033"/>
      <c r="I34" s="1034"/>
      <c r="J34" s="389"/>
      <c r="K34" s="1014"/>
      <c r="V34" s="1021"/>
    </row>
    <row r="35" spans="1:28" ht="15" customHeight="1">
      <c r="B35" s="1015"/>
      <c r="E35" s="1015"/>
      <c r="H35" s="1033"/>
      <c r="I35" s="1034"/>
      <c r="J35" s="1035"/>
      <c r="K35" s="1014"/>
      <c r="V35" s="1021"/>
    </row>
    <row r="36" spans="1:28" ht="54.75" customHeight="1">
      <c r="A36" s="206"/>
      <c r="B36" s="869"/>
      <c r="C36" s="869"/>
      <c r="D36" s="869"/>
      <c r="E36" s="869"/>
      <c r="F36" s="869"/>
      <c r="G36" s="869"/>
      <c r="H36" s="869"/>
      <c r="I36" s="869"/>
      <c r="J36" s="869"/>
      <c r="K36" s="869"/>
      <c r="L36" s="869"/>
      <c r="M36" s="869"/>
      <c r="N36" s="869"/>
      <c r="O36" s="869"/>
      <c r="P36" s="869"/>
      <c r="Q36" s="391"/>
      <c r="R36" s="206"/>
      <c r="S36" s="206"/>
      <c r="T36" s="206"/>
      <c r="U36" s="206"/>
      <c r="V36" s="206"/>
      <c r="W36" s="206"/>
      <c r="X36" s="206"/>
      <c r="Y36" s="206"/>
      <c r="Z36" s="206"/>
      <c r="AA36" s="206"/>
      <c r="AB36" s="206"/>
    </row>
    <row r="37" spans="1:28" ht="38.25" customHeight="1" thickBot="1">
      <c r="B37" s="869"/>
      <c r="C37" s="869"/>
      <c r="D37" s="869"/>
      <c r="E37" s="869"/>
      <c r="F37" s="869"/>
      <c r="G37" s="869"/>
      <c r="H37" s="869"/>
      <c r="I37" s="869"/>
      <c r="J37" s="869"/>
      <c r="K37" s="869"/>
      <c r="L37" s="869"/>
      <c r="M37" s="869"/>
      <c r="N37" s="869"/>
      <c r="O37" s="869"/>
      <c r="V37" s="1021"/>
    </row>
    <row r="38" spans="1:28" ht="30.75" customHeight="1">
      <c r="A38" s="1361" t="s">
        <v>1442</v>
      </c>
      <c r="B38" s="1363" t="s">
        <v>1084</v>
      </c>
      <c r="C38" s="1364"/>
      <c r="D38" s="1365"/>
      <c r="E38" s="1366" t="s">
        <v>1443</v>
      </c>
      <c r="F38" s="1367"/>
      <c r="G38" s="1368"/>
      <c r="H38" s="1358" t="s">
        <v>1241</v>
      </c>
      <c r="I38" s="1359"/>
      <c r="J38" s="1360"/>
      <c r="K38" s="1358" t="s">
        <v>1242</v>
      </c>
      <c r="L38" s="1359"/>
      <c r="M38" s="1360"/>
      <c r="N38" s="1358" t="s">
        <v>1243</v>
      </c>
      <c r="O38" s="1359"/>
      <c r="P38" s="1360"/>
      <c r="V38" s="1021"/>
    </row>
    <row r="39" spans="1:28" ht="30.75" customHeight="1" thickBot="1">
      <c r="A39" s="1369"/>
      <c r="B39" s="1036" t="s">
        <v>1244</v>
      </c>
      <c r="C39" s="954" t="s">
        <v>1444</v>
      </c>
      <c r="D39" s="1037" t="s">
        <v>13</v>
      </c>
      <c r="E39" s="960" t="s">
        <v>1244</v>
      </c>
      <c r="F39" s="957" t="s">
        <v>1444</v>
      </c>
      <c r="G39" s="1038" t="s">
        <v>13</v>
      </c>
      <c r="H39" s="960" t="s">
        <v>1244</v>
      </c>
      <c r="I39" s="957" t="s">
        <v>1444</v>
      </c>
      <c r="J39" s="1039" t="s">
        <v>13</v>
      </c>
      <c r="K39" s="960" t="s">
        <v>1244</v>
      </c>
      <c r="L39" s="957" t="s">
        <v>1444</v>
      </c>
      <c r="M39" s="961" t="s">
        <v>13</v>
      </c>
      <c r="N39" s="962" t="s">
        <v>1244</v>
      </c>
      <c r="O39" s="957" t="s">
        <v>1444</v>
      </c>
      <c r="P39" s="961" t="s">
        <v>13</v>
      </c>
      <c r="V39" s="1021"/>
    </row>
    <row r="40" spans="1:28" ht="27.75" customHeight="1">
      <c r="A40" s="963">
        <v>26</v>
      </c>
      <c r="B40" s="920" t="s">
        <v>1495</v>
      </c>
      <c r="C40" s="921">
        <v>1933</v>
      </c>
      <c r="D40" s="1040">
        <f>C40/F40-1</f>
        <v>2.7644869750132806E-2</v>
      </c>
      <c r="E40" s="920" t="s">
        <v>1488</v>
      </c>
      <c r="F40" s="921">
        <v>1881</v>
      </c>
      <c r="G40" s="1040">
        <v>1.4563106796116498E-2</v>
      </c>
      <c r="H40" s="925" t="s">
        <v>197</v>
      </c>
      <c r="I40" s="923">
        <v>1692</v>
      </c>
      <c r="J40" s="926">
        <v>7.2243346007604625E-2</v>
      </c>
      <c r="K40" s="966" t="s">
        <v>1486</v>
      </c>
      <c r="L40" s="921">
        <v>1604</v>
      </c>
      <c r="M40" s="1041">
        <v>0.19434102755026061</v>
      </c>
      <c r="N40" s="966" t="s">
        <v>197</v>
      </c>
      <c r="O40" s="921">
        <v>1507</v>
      </c>
      <c r="P40" s="1041">
        <v>5.4583624912526219E-2</v>
      </c>
      <c r="V40" s="1021"/>
    </row>
    <row r="41" spans="1:28" ht="27.75" customHeight="1">
      <c r="A41" s="968">
        <v>27</v>
      </c>
      <c r="B41" s="895" t="s">
        <v>1489</v>
      </c>
      <c r="C41" s="896">
        <v>1901</v>
      </c>
      <c r="D41" s="1042">
        <f>C41/F43-1</f>
        <v>0.1195524146054181</v>
      </c>
      <c r="E41" s="895" t="s">
        <v>197</v>
      </c>
      <c r="F41" s="896">
        <v>1852</v>
      </c>
      <c r="G41" s="1042">
        <v>9.456264775413703E-2</v>
      </c>
      <c r="H41" s="901" t="s">
        <v>1489</v>
      </c>
      <c r="I41" s="903">
        <v>1669</v>
      </c>
      <c r="J41" s="1151">
        <v>-5.3635280095352122E-3</v>
      </c>
      <c r="K41" s="972" t="s">
        <v>197</v>
      </c>
      <c r="L41" s="896">
        <v>1578</v>
      </c>
      <c r="M41" s="993">
        <v>4.7113470471134677E-2</v>
      </c>
      <c r="N41" s="970" t="s">
        <v>1496</v>
      </c>
      <c r="O41" s="896">
        <v>1434</v>
      </c>
      <c r="P41" s="993">
        <v>4.5189504373177813E-2</v>
      </c>
      <c r="V41" s="1021"/>
    </row>
    <row r="42" spans="1:28" ht="27.75" customHeight="1">
      <c r="A42" s="968">
        <v>28</v>
      </c>
      <c r="B42" s="904" t="s">
        <v>1334</v>
      </c>
      <c r="C42" s="905">
        <v>1867</v>
      </c>
      <c r="D42" s="1042">
        <f>C42/F55-1</f>
        <v>0.82681017612524466</v>
      </c>
      <c r="E42" s="895" t="s">
        <v>1497</v>
      </c>
      <c r="F42" s="896">
        <v>1842</v>
      </c>
      <c r="G42" s="1043" t="s">
        <v>929</v>
      </c>
      <c r="H42" s="901" t="s">
        <v>1498</v>
      </c>
      <c r="I42" s="903">
        <v>1459</v>
      </c>
      <c r="J42" s="902">
        <v>0.20878210439105227</v>
      </c>
      <c r="K42" s="972" t="s">
        <v>1492</v>
      </c>
      <c r="L42" s="896">
        <v>1525</v>
      </c>
      <c r="M42" s="993">
        <v>1.0603048376408131E-2</v>
      </c>
      <c r="N42" s="970" t="s">
        <v>1486</v>
      </c>
      <c r="O42" s="896">
        <v>1343</v>
      </c>
      <c r="P42" s="993">
        <v>8.2191780821917915E-2</v>
      </c>
      <c r="V42" s="1021"/>
    </row>
    <row r="43" spans="1:28" ht="27.75" customHeight="1">
      <c r="A43" s="968">
        <v>29</v>
      </c>
      <c r="B43" s="941" t="s">
        <v>1493</v>
      </c>
      <c r="C43" s="905">
        <v>1735</v>
      </c>
      <c r="D43" s="1162">
        <f>C43/F31-1</f>
        <v>-7.90870488322718E-2</v>
      </c>
      <c r="E43" s="895" t="s">
        <v>1494</v>
      </c>
      <c r="F43" s="896">
        <v>1698</v>
      </c>
      <c r="G43" s="1042">
        <v>1.7375674056321122E-2</v>
      </c>
      <c r="H43" s="970" t="s">
        <v>1499</v>
      </c>
      <c r="I43" s="896">
        <v>1459</v>
      </c>
      <c r="J43" s="994">
        <v>5.8013052936910725E-2</v>
      </c>
      <c r="K43" s="972" t="s">
        <v>1500</v>
      </c>
      <c r="L43" s="896">
        <v>1384</v>
      </c>
      <c r="M43" s="1163">
        <v>-3.4867503486750384E-2</v>
      </c>
      <c r="N43" s="970" t="s">
        <v>1499</v>
      </c>
      <c r="O43" s="896">
        <v>1332</v>
      </c>
      <c r="P43" s="993">
        <v>5.6304520222046017E-2</v>
      </c>
      <c r="V43" s="1021"/>
    </row>
    <row r="44" spans="1:28" ht="27.75" customHeight="1" thickBot="1">
      <c r="A44" s="976">
        <v>30</v>
      </c>
      <c r="B44" s="1031" t="s">
        <v>1501</v>
      </c>
      <c r="C44" s="996">
        <v>1516</v>
      </c>
      <c r="D44" s="1044">
        <f>C44/F45-1</f>
        <v>1.8132975151108122E-2</v>
      </c>
      <c r="E44" s="908" t="s">
        <v>1499</v>
      </c>
      <c r="F44" s="909">
        <v>1502</v>
      </c>
      <c r="G44" s="1045" t="s">
        <v>929</v>
      </c>
      <c r="H44" s="1007" t="s">
        <v>1496</v>
      </c>
      <c r="I44" s="1008">
        <v>1396</v>
      </c>
      <c r="J44" s="1046">
        <v>8.6705202312138407E-3</v>
      </c>
      <c r="K44" s="999" t="s">
        <v>1502</v>
      </c>
      <c r="L44" s="909">
        <v>1379</v>
      </c>
      <c r="M44" s="1047">
        <v>3.5285285285285184E-2</v>
      </c>
      <c r="N44" s="977" t="s">
        <v>1387</v>
      </c>
      <c r="O44" s="909">
        <v>1224</v>
      </c>
      <c r="P44" s="1048" t="s">
        <v>160</v>
      </c>
      <c r="V44" s="1021"/>
    </row>
    <row r="45" spans="1:28" ht="27.75" customHeight="1">
      <c r="A45" s="963">
        <v>31</v>
      </c>
      <c r="B45" s="1049" t="s">
        <v>1321</v>
      </c>
      <c r="C45" s="918">
        <v>1352</v>
      </c>
      <c r="D45" s="1040">
        <f>C45/F59-1</f>
        <v>0.47116430903155604</v>
      </c>
      <c r="E45" s="920" t="s">
        <v>1500</v>
      </c>
      <c r="F45" s="921">
        <v>1489</v>
      </c>
      <c r="G45" s="1040">
        <v>6.6618911174785023E-2</v>
      </c>
      <c r="H45" s="964" t="s">
        <v>1503</v>
      </c>
      <c r="I45" s="921">
        <v>1276</v>
      </c>
      <c r="J45" s="1050">
        <v>9.7162510748065367E-2</v>
      </c>
      <c r="K45" s="966" t="s">
        <v>1504</v>
      </c>
      <c r="L45" s="921">
        <v>1207</v>
      </c>
      <c r="M45" s="1041">
        <v>0.1333333333333333</v>
      </c>
      <c r="N45" s="1214" t="s">
        <v>1505</v>
      </c>
      <c r="O45" s="921">
        <v>1136</v>
      </c>
      <c r="P45" s="1164">
        <v>-8.9743589743589758E-2</v>
      </c>
      <c r="V45" s="1021"/>
    </row>
    <row r="46" spans="1:28" ht="27.75" customHeight="1">
      <c r="A46" s="968">
        <v>32</v>
      </c>
      <c r="B46" s="1000" t="s">
        <v>1506</v>
      </c>
      <c r="C46" s="896">
        <v>1320</v>
      </c>
      <c r="D46" s="1042">
        <f>C46/F47-1</f>
        <v>4.5958795562599075E-2</v>
      </c>
      <c r="E46" s="895" t="s">
        <v>1504</v>
      </c>
      <c r="F46" s="896">
        <v>1436</v>
      </c>
      <c r="G46" s="1162">
        <v>-1.5764222069910905E-2</v>
      </c>
      <c r="H46" s="1002" t="s">
        <v>1507</v>
      </c>
      <c r="I46" s="896">
        <v>1247</v>
      </c>
      <c r="J46" s="994">
        <v>0.13363636363636355</v>
      </c>
      <c r="K46" s="972" t="s">
        <v>1321</v>
      </c>
      <c r="L46" s="896">
        <v>1163</v>
      </c>
      <c r="M46" s="993">
        <v>0.30235162374020152</v>
      </c>
      <c r="N46" s="970" t="s">
        <v>1508</v>
      </c>
      <c r="O46" s="896">
        <v>1100</v>
      </c>
      <c r="P46" s="993">
        <v>0.10441767068273089</v>
      </c>
      <c r="V46" s="1021"/>
    </row>
    <row r="47" spans="1:28" ht="27.75" customHeight="1">
      <c r="A47" s="968">
        <v>33</v>
      </c>
      <c r="B47" s="895" t="s">
        <v>1509</v>
      </c>
      <c r="C47" s="896">
        <v>1312</v>
      </c>
      <c r="D47" s="1042">
        <f>C47/F50-1</f>
        <v>9.7907949790794868E-2</v>
      </c>
      <c r="E47" s="1000" t="s">
        <v>1506</v>
      </c>
      <c r="F47" s="896">
        <v>1262</v>
      </c>
      <c r="G47" s="1042">
        <v>1.2028869286287103E-2</v>
      </c>
      <c r="H47" s="1002" t="s">
        <v>1510</v>
      </c>
      <c r="I47" s="896">
        <v>1186</v>
      </c>
      <c r="J47" s="994">
        <v>6.4631956912028832E-2</v>
      </c>
      <c r="K47" s="972" t="s">
        <v>1511</v>
      </c>
      <c r="L47" s="896">
        <v>1142</v>
      </c>
      <c r="M47" s="993">
        <v>3.8181818181818095E-2</v>
      </c>
      <c r="N47" s="970" t="s">
        <v>1437</v>
      </c>
      <c r="O47" s="896">
        <v>1089</v>
      </c>
      <c r="P47" s="993">
        <v>1.0204081632652962E-2</v>
      </c>
      <c r="V47" s="1021"/>
    </row>
    <row r="48" spans="1:28" ht="27.75" customHeight="1">
      <c r="A48" s="968">
        <v>34</v>
      </c>
      <c r="B48" s="895" t="s">
        <v>1512</v>
      </c>
      <c r="C48" s="896">
        <v>1270</v>
      </c>
      <c r="D48" s="1042">
        <f>C48/F48-1</f>
        <v>2.8340080971659853E-2</v>
      </c>
      <c r="E48" s="895" t="s">
        <v>1513</v>
      </c>
      <c r="F48" s="896">
        <v>1235</v>
      </c>
      <c r="G48" s="1042">
        <v>5.2855924978687074E-2</v>
      </c>
      <c r="H48" s="970" t="s">
        <v>1513</v>
      </c>
      <c r="I48" s="896">
        <v>1173</v>
      </c>
      <c r="J48" s="994">
        <v>7.9116835326586976E-2</v>
      </c>
      <c r="K48" s="972" t="s">
        <v>1437</v>
      </c>
      <c r="L48" s="896">
        <v>1116</v>
      </c>
      <c r="M48" s="993">
        <v>2.4793388429751984E-2</v>
      </c>
      <c r="N48" s="970" t="s">
        <v>1504</v>
      </c>
      <c r="O48" s="896">
        <v>1065</v>
      </c>
      <c r="P48" s="993">
        <v>0</v>
      </c>
      <c r="V48" s="1021"/>
    </row>
    <row r="49" spans="1:22" ht="27.75" customHeight="1" thickBot="1">
      <c r="A49" s="984">
        <v>35</v>
      </c>
      <c r="B49" s="1051" t="s">
        <v>1514</v>
      </c>
      <c r="C49" s="929">
        <v>1230</v>
      </c>
      <c r="D49" s="1052">
        <f>C49/F49-1</f>
        <v>2.3294509151414289E-2</v>
      </c>
      <c r="E49" s="1051" t="s">
        <v>1514</v>
      </c>
      <c r="F49" s="929">
        <v>1202</v>
      </c>
      <c r="G49" s="1053">
        <v>1.3490725126475533E-2</v>
      </c>
      <c r="H49" s="987" t="s">
        <v>1515</v>
      </c>
      <c r="I49" s="929">
        <v>1146</v>
      </c>
      <c r="J49" s="1054">
        <v>0.1213307240704502</v>
      </c>
      <c r="K49" s="1051" t="s">
        <v>1514</v>
      </c>
      <c r="L49" s="929">
        <v>1114</v>
      </c>
      <c r="M49" s="1032">
        <v>6.5009560229445595E-2</v>
      </c>
      <c r="N49" s="1051" t="s">
        <v>1514</v>
      </c>
      <c r="O49" s="929">
        <v>1046</v>
      </c>
      <c r="P49" s="1032">
        <v>0.10105263157894728</v>
      </c>
      <c r="V49" s="1021"/>
    </row>
    <row r="50" spans="1:22" ht="27.75" customHeight="1">
      <c r="A50" s="989">
        <v>36</v>
      </c>
      <c r="B50" s="938" t="s">
        <v>1516</v>
      </c>
      <c r="C50" s="950">
        <v>1203</v>
      </c>
      <c r="D50" s="1055">
        <f>C50/F57-1</f>
        <v>0.2636554621848739</v>
      </c>
      <c r="E50" s="886" t="s">
        <v>1515</v>
      </c>
      <c r="F50" s="887">
        <v>1195</v>
      </c>
      <c r="G50" s="1055">
        <v>4.2757417102966766E-2</v>
      </c>
      <c r="H50" s="992" t="s">
        <v>1508</v>
      </c>
      <c r="I50" s="887">
        <v>1118</v>
      </c>
      <c r="J50" s="1166">
        <v>-2.1015761821365997E-2</v>
      </c>
      <c r="K50" s="1215" t="s">
        <v>1517</v>
      </c>
      <c r="L50" s="887">
        <v>1110</v>
      </c>
      <c r="M50" s="1165">
        <v>-2.2887323943661997E-2</v>
      </c>
      <c r="N50" s="1057" t="s">
        <v>1518</v>
      </c>
      <c r="O50" s="887">
        <v>1035</v>
      </c>
      <c r="P50" s="1056">
        <v>5.8309037900874383E-3</v>
      </c>
      <c r="V50" s="1021"/>
    </row>
    <row r="51" spans="1:22" ht="27.75" customHeight="1">
      <c r="A51" s="968">
        <v>37</v>
      </c>
      <c r="B51" s="1213" t="s">
        <v>1755</v>
      </c>
      <c r="C51" s="896">
        <v>1178</v>
      </c>
      <c r="D51" s="1042">
        <f>C51/F51-1</f>
        <v>3.2427695004382029E-2</v>
      </c>
      <c r="E51" s="1213" t="s">
        <v>1755</v>
      </c>
      <c r="F51" s="896">
        <v>1141</v>
      </c>
      <c r="G51" s="1042">
        <v>9.3959731543624248E-2</v>
      </c>
      <c r="H51" s="970" t="s">
        <v>1519</v>
      </c>
      <c r="I51" s="896">
        <v>1063</v>
      </c>
      <c r="J51" s="994">
        <v>6.5130260521041983E-2</v>
      </c>
      <c r="K51" s="1059" t="s">
        <v>1520</v>
      </c>
      <c r="L51" s="896">
        <v>1100</v>
      </c>
      <c r="M51" s="993">
        <v>0.18152524167561768</v>
      </c>
      <c r="N51" s="970" t="s">
        <v>1521</v>
      </c>
      <c r="O51" s="896">
        <v>1012</v>
      </c>
      <c r="P51" s="993">
        <v>6.7510548523206815E-2</v>
      </c>
      <c r="V51" s="1021"/>
    </row>
    <row r="52" spans="1:22" ht="27.75" customHeight="1">
      <c r="A52" s="968">
        <v>38</v>
      </c>
      <c r="B52" s="1060" t="s">
        <v>1522</v>
      </c>
      <c r="C52" s="896">
        <v>1175</v>
      </c>
      <c r="D52" s="1043" t="s">
        <v>1353</v>
      </c>
      <c r="E52" s="895" t="s">
        <v>1519</v>
      </c>
      <c r="F52" s="896">
        <v>1046</v>
      </c>
      <c r="G52" s="1162">
        <v>-1.5992474129821299E-2</v>
      </c>
      <c r="H52" s="1213" t="s">
        <v>1755</v>
      </c>
      <c r="I52" s="996">
        <v>1043</v>
      </c>
      <c r="J52" s="1167">
        <v>-6.036036036036041E-2</v>
      </c>
      <c r="K52" s="972" t="s">
        <v>1523</v>
      </c>
      <c r="L52" s="896">
        <v>1087</v>
      </c>
      <c r="M52" s="993">
        <v>8.4830339321357195E-2</v>
      </c>
      <c r="N52" s="970" t="s">
        <v>1512</v>
      </c>
      <c r="O52" s="896">
        <v>1002</v>
      </c>
      <c r="P52" s="993">
        <v>0</v>
      </c>
      <c r="V52" s="1021"/>
    </row>
    <row r="53" spans="1:22" ht="27.75" customHeight="1">
      <c r="A53" s="968">
        <v>39</v>
      </c>
      <c r="B53" s="941" t="s">
        <v>1524</v>
      </c>
      <c r="C53" s="896">
        <v>1171</v>
      </c>
      <c r="D53" s="1042">
        <f>C53/F52-1</f>
        <v>0.1195028680688337</v>
      </c>
      <c r="E53" s="895" t="s">
        <v>1508</v>
      </c>
      <c r="F53" s="896">
        <v>1029</v>
      </c>
      <c r="G53" s="1162">
        <v>-7.9606440071556372E-2</v>
      </c>
      <c r="H53" s="1061" t="s">
        <v>1525</v>
      </c>
      <c r="I53" s="1062">
        <v>1034</v>
      </c>
      <c r="J53" s="1063">
        <v>0</v>
      </c>
      <c r="K53" s="1059" t="s">
        <v>1526</v>
      </c>
      <c r="L53" s="896">
        <v>1034</v>
      </c>
      <c r="M53" s="1163">
        <v>-9.6618357487920914E-4</v>
      </c>
      <c r="N53" s="1002" t="s">
        <v>1527</v>
      </c>
      <c r="O53" s="896">
        <v>979</v>
      </c>
      <c r="P53" s="993">
        <v>5.9523809523809534E-2</v>
      </c>
      <c r="V53" s="1021"/>
    </row>
    <row r="54" spans="1:22" ht="27.75" customHeight="1" thickBot="1">
      <c r="A54" s="976">
        <v>40</v>
      </c>
      <c r="B54" s="1031" t="s">
        <v>1508</v>
      </c>
      <c r="C54" s="909">
        <v>1053</v>
      </c>
      <c r="D54" s="1044">
        <f>C54/F53-1</f>
        <v>2.3323615160349753E-2</v>
      </c>
      <c r="E54" s="1064" t="s">
        <v>1526</v>
      </c>
      <c r="F54" s="909">
        <v>1024</v>
      </c>
      <c r="G54" s="1168">
        <v>-9.6711798839458352E-3</v>
      </c>
      <c r="H54" s="1065" t="s">
        <v>1528</v>
      </c>
      <c r="I54" s="996">
        <v>975</v>
      </c>
      <c r="J54" s="1035">
        <v>9.3167701863354768E-3</v>
      </c>
      <c r="K54" s="999" t="s">
        <v>1427</v>
      </c>
      <c r="L54" s="909">
        <v>1028</v>
      </c>
      <c r="M54" s="1047">
        <v>1.5810276679841806E-2</v>
      </c>
      <c r="N54" s="977" t="s">
        <v>1528</v>
      </c>
      <c r="O54" s="909">
        <v>956</v>
      </c>
      <c r="P54" s="1047">
        <v>3.3513513513513615E-2</v>
      </c>
      <c r="V54" s="1021"/>
    </row>
    <row r="55" spans="1:22" ht="27.75" customHeight="1">
      <c r="A55" s="963">
        <v>41</v>
      </c>
      <c r="B55" s="1066" t="s">
        <v>1526</v>
      </c>
      <c r="C55" s="921">
        <v>1034</v>
      </c>
      <c r="D55" s="1040">
        <f>C55/F54-1</f>
        <v>9.765625E-3</v>
      </c>
      <c r="E55" s="920" t="s">
        <v>1529</v>
      </c>
      <c r="F55" s="921">
        <v>1022</v>
      </c>
      <c r="G55" s="1040">
        <v>0.16666666666666674</v>
      </c>
      <c r="H55" s="964" t="s">
        <v>1530</v>
      </c>
      <c r="I55" s="921">
        <v>919</v>
      </c>
      <c r="J55" s="1067" t="s">
        <v>1353</v>
      </c>
      <c r="K55" s="966" t="s">
        <v>1531</v>
      </c>
      <c r="L55" s="921">
        <v>1022</v>
      </c>
      <c r="M55" s="1041">
        <v>0.11938663745892653</v>
      </c>
      <c r="N55" s="1068" t="s">
        <v>1520</v>
      </c>
      <c r="O55" s="921">
        <v>931</v>
      </c>
      <c r="P55" s="1164">
        <v>-0.15670289855072461</v>
      </c>
      <c r="V55" s="1021"/>
    </row>
    <row r="56" spans="1:22" ht="27.75" customHeight="1">
      <c r="A56" s="968">
        <v>42</v>
      </c>
      <c r="B56" s="941" t="s">
        <v>1532</v>
      </c>
      <c r="C56" s="905">
        <v>1019</v>
      </c>
      <c r="D56" s="1162">
        <f>C56/F44-1</f>
        <v>-0.32157123834886814</v>
      </c>
      <c r="E56" s="895" t="s">
        <v>1533</v>
      </c>
      <c r="F56" s="896">
        <v>977</v>
      </c>
      <c r="G56" s="1042">
        <v>2.0512820512821328E-3</v>
      </c>
      <c r="H56" s="970" t="s">
        <v>1534</v>
      </c>
      <c r="I56" s="896">
        <v>906</v>
      </c>
      <c r="J56" s="994">
        <v>2.488687782805421E-2</v>
      </c>
      <c r="K56" s="1059" t="s">
        <v>1527</v>
      </c>
      <c r="L56" s="896">
        <v>1014</v>
      </c>
      <c r="M56" s="993">
        <v>3.5750766087844665E-2</v>
      </c>
      <c r="N56" s="1001" t="s">
        <v>1535</v>
      </c>
      <c r="O56" s="896">
        <v>928</v>
      </c>
      <c r="P56" s="993">
        <v>6.5442020665901213E-2</v>
      </c>
      <c r="V56" s="1021"/>
    </row>
    <row r="57" spans="1:22" ht="27.75" customHeight="1">
      <c r="A57" s="968">
        <v>43</v>
      </c>
      <c r="B57" s="1058" t="s">
        <v>1536</v>
      </c>
      <c r="C57" s="905">
        <v>984</v>
      </c>
      <c r="D57" s="1042">
        <f>C57/F56-1</f>
        <v>7.1647901740019559E-3</v>
      </c>
      <c r="E57" s="895" t="s">
        <v>1521</v>
      </c>
      <c r="F57" s="896">
        <v>952</v>
      </c>
      <c r="G57" s="1042">
        <v>0.11868390129259687</v>
      </c>
      <c r="H57" s="895" t="s">
        <v>1537</v>
      </c>
      <c r="I57" s="896">
        <v>905</v>
      </c>
      <c r="J57" s="994">
        <v>7.7951002227172328E-3</v>
      </c>
      <c r="K57" s="972" t="s">
        <v>1519</v>
      </c>
      <c r="L57" s="896">
        <v>998</v>
      </c>
      <c r="M57" s="993">
        <v>7.5431034482758674E-2</v>
      </c>
      <c r="N57" s="970" t="s">
        <v>1538</v>
      </c>
      <c r="O57" s="896">
        <v>913</v>
      </c>
      <c r="P57" s="993">
        <v>4.8220436280137724E-2</v>
      </c>
      <c r="V57" s="1021"/>
    </row>
    <row r="58" spans="1:22" ht="27.75" customHeight="1">
      <c r="A58" s="968">
        <v>44</v>
      </c>
      <c r="B58" s="943" t="s">
        <v>1539</v>
      </c>
      <c r="C58" s="905">
        <v>975</v>
      </c>
      <c r="D58" s="1042">
        <f>C58/F58-1</f>
        <v>4.9515608180839665E-2</v>
      </c>
      <c r="E58" s="942" t="s">
        <v>1539</v>
      </c>
      <c r="F58" s="896">
        <v>929</v>
      </c>
      <c r="G58" s="1043" t="s">
        <v>1353</v>
      </c>
      <c r="H58" s="970" t="s">
        <v>1540</v>
      </c>
      <c r="I58" s="896">
        <v>894</v>
      </c>
      <c r="J58" s="994">
        <v>1.0169491525423791E-2</v>
      </c>
      <c r="K58" s="972" t="s">
        <v>1528</v>
      </c>
      <c r="L58" s="896">
        <v>966</v>
      </c>
      <c r="M58" s="993">
        <v>1.0460251046025215E-2</v>
      </c>
      <c r="N58" s="970" t="s">
        <v>1541</v>
      </c>
      <c r="O58" s="896">
        <v>895</v>
      </c>
      <c r="P58" s="1163">
        <v>-6.6592674805771024E-3</v>
      </c>
      <c r="V58" s="1021"/>
    </row>
    <row r="59" spans="1:22" ht="27.75" customHeight="1" thickBot="1">
      <c r="A59" s="984">
        <v>45</v>
      </c>
      <c r="B59" s="1069" t="s">
        <v>1542</v>
      </c>
      <c r="C59" s="1004">
        <v>909</v>
      </c>
      <c r="D59" s="1053">
        <f>C59/741-1</f>
        <v>0.22672064777327927</v>
      </c>
      <c r="E59" s="947" t="s">
        <v>1543</v>
      </c>
      <c r="F59" s="929">
        <v>919</v>
      </c>
      <c r="G59" s="1169">
        <v>-0.27978056426332287</v>
      </c>
      <c r="H59" s="987" t="s">
        <v>1529</v>
      </c>
      <c r="I59" s="929">
        <v>876</v>
      </c>
      <c r="J59" s="1070" t="s">
        <v>1353</v>
      </c>
      <c r="K59" s="951" t="s">
        <v>1541</v>
      </c>
      <c r="L59" s="929">
        <v>914</v>
      </c>
      <c r="M59" s="1032">
        <v>2.1229050279329531E-2</v>
      </c>
      <c r="N59" s="987" t="s">
        <v>1543</v>
      </c>
      <c r="O59" s="929">
        <v>893</v>
      </c>
      <c r="P59" s="1032">
        <v>0.20512820512820507</v>
      </c>
      <c r="V59" s="1021"/>
    </row>
    <row r="60" spans="1:22" ht="27.75" customHeight="1">
      <c r="A60" s="989">
        <v>46</v>
      </c>
      <c r="B60" s="937" t="s">
        <v>1540</v>
      </c>
      <c r="C60" s="950">
        <v>874</v>
      </c>
      <c r="D60" s="1055">
        <f>C60/F62-1</f>
        <v>8.073817762399127E-3</v>
      </c>
      <c r="E60" s="886" t="s">
        <v>1537</v>
      </c>
      <c r="F60" s="887">
        <v>902</v>
      </c>
      <c r="G60" s="1170">
        <v>-3.3149171270717703E-3</v>
      </c>
      <c r="H60" s="992" t="s">
        <v>1544</v>
      </c>
      <c r="I60" s="887">
        <v>864</v>
      </c>
      <c r="J60" s="1166">
        <v>-1.3698630136986356E-2</v>
      </c>
      <c r="K60" s="1071" t="s">
        <v>1539</v>
      </c>
      <c r="L60" s="887">
        <v>900</v>
      </c>
      <c r="M60" s="1056">
        <v>0.25874125874125875</v>
      </c>
      <c r="N60" s="992" t="s">
        <v>1534</v>
      </c>
      <c r="O60" s="887">
        <v>871</v>
      </c>
      <c r="P60" s="1165">
        <v>-3.9691289966923948E-2</v>
      </c>
      <c r="V60" s="1021"/>
    </row>
    <row r="61" spans="1:22" ht="27.75" customHeight="1">
      <c r="A61" s="968">
        <v>47</v>
      </c>
      <c r="B61" s="941" t="s">
        <v>1545</v>
      </c>
      <c r="C61" s="905">
        <v>870</v>
      </c>
      <c r="D61" s="1042">
        <f>C61/694-1</f>
        <v>0.25360230547550433</v>
      </c>
      <c r="E61" s="895" t="s">
        <v>1546</v>
      </c>
      <c r="F61" s="896">
        <v>894</v>
      </c>
      <c r="G61" s="1043" t="s">
        <v>1353</v>
      </c>
      <c r="H61" s="970" t="s">
        <v>1547</v>
      </c>
      <c r="I61" s="896">
        <v>859</v>
      </c>
      <c r="J61" s="994">
        <v>5.2696078431372584E-2</v>
      </c>
      <c r="K61" s="983" t="s">
        <v>1548</v>
      </c>
      <c r="L61" s="896">
        <v>898</v>
      </c>
      <c r="M61" s="993">
        <v>7.8031212484994006E-2</v>
      </c>
      <c r="N61" s="970" t="s">
        <v>1544</v>
      </c>
      <c r="O61" s="896">
        <v>859</v>
      </c>
      <c r="P61" s="993">
        <v>0.80842105263157893</v>
      </c>
      <c r="V61" s="1021"/>
    </row>
    <row r="62" spans="1:22" ht="27.75" customHeight="1">
      <c r="A62" s="968">
        <v>48</v>
      </c>
      <c r="B62" s="895" t="s">
        <v>1549</v>
      </c>
      <c r="C62" s="896">
        <v>856</v>
      </c>
      <c r="D62" s="1042">
        <f>C62/F64-1</f>
        <v>9.4339622641510523E-3</v>
      </c>
      <c r="E62" s="895" t="s">
        <v>1540</v>
      </c>
      <c r="F62" s="896">
        <v>867</v>
      </c>
      <c r="G62" s="1162">
        <v>-3.0201342281879207E-2</v>
      </c>
      <c r="H62" s="970" t="s">
        <v>1521</v>
      </c>
      <c r="I62" s="896">
        <v>851</v>
      </c>
      <c r="J62" s="1171">
        <v>-0.1721789883268483</v>
      </c>
      <c r="K62" s="999" t="s">
        <v>1550</v>
      </c>
      <c r="L62" s="909">
        <v>885</v>
      </c>
      <c r="M62" s="1047">
        <v>3.9952996474735603E-2</v>
      </c>
      <c r="N62" s="1001" t="s">
        <v>1550</v>
      </c>
      <c r="O62" s="896">
        <v>851</v>
      </c>
      <c r="P62" s="993">
        <v>1.189060642092743E-2</v>
      </c>
      <c r="V62" s="1021"/>
    </row>
    <row r="63" spans="1:22" ht="27.75" customHeight="1">
      <c r="A63" s="968">
        <v>49</v>
      </c>
      <c r="B63" s="1072" t="s">
        <v>1544</v>
      </c>
      <c r="C63" s="909">
        <v>843</v>
      </c>
      <c r="D63" s="1162">
        <f>C63/F63-1</f>
        <v>-1.2880562060889944E-2</v>
      </c>
      <c r="E63" s="908" t="s">
        <v>1544</v>
      </c>
      <c r="F63" s="909">
        <v>854</v>
      </c>
      <c r="G63" s="1162">
        <v>-1.157407407407407E-2</v>
      </c>
      <c r="H63" s="970" t="s">
        <v>1551</v>
      </c>
      <c r="I63" s="896">
        <v>786</v>
      </c>
      <c r="J63" s="1073" t="s">
        <v>1353</v>
      </c>
      <c r="K63" s="972" t="s">
        <v>1534</v>
      </c>
      <c r="L63" s="896">
        <v>884</v>
      </c>
      <c r="M63" s="993">
        <v>1.4925373134328401E-2</v>
      </c>
      <c r="N63" s="999" t="s">
        <v>1548</v>
      </c>
      <c r="O63" s="909">
        <v>833</v>
      </c>
      <c r="P63" s="1047">
        <v>1.4616321559074219E-2</v>
      </c>
      <c r="V63" s="1021"/>
    </row>
    <row r="64" spans="1:22" ht="27.75" customHeight="1" thickBot="1">
      <c r="A64" s="984">
        <v>50</v>
      </c>
      <c r="B64" s="947" t="s">
        <v>1548</v>
      </c>
      <c r="C64" s="929">
        <v>832</v>
      </c>
      <c r="D64" s="1169">
        <f>C64/F60-1</f>
        <v>-7.7605321507760561E-2</v>
      </c>
      <c r="E64" s="947" t="s">
        <v>1549</v>
      </c>
      <c r="F64" s="929">
        <v>848</v>
      </c>
      <c r="G64" s="1169">
        <v>-1.2805587892898762E-2</v>
      </c>
      <c r="H64" s="951" t="s">
        <v>1552</v>
      </c>
      <c r="I64" s="929">
        <v>770</v>
      </c>
      <c r="J64" s="1161">
        <v>-1.0282776349614386E-2</v>
      </c>
      <c r="K64" s="951" t="s">
        <v>1544</v>
      </c>
      <c r="L64" s="929">
        <v>876</v>
      </c>
      <c r="M64" s="1032">
        <v>1.9790454016298087E-2</v>
      </c>
      <c r="N64" s="951" t="s">
        <v>1547</v>
      </c>
      <c r="O64" s="929">
        <v>782</v>
      </c>
      <c r="P64" s="1032">
        <v>1.0335917312661591E-2</v>
      </c>
      <c r="V64" s="1021"/>
    </row>
    <row r="65" spans="1:28" ht="15" customHeight="1">
      <c r="V65" s="1021"/>
    </row>
    <row r="66" spans="1:28" ht="15" customHeight="1">
      <c r="A66" s="1074"/>
      <c r="B66" s="1075"/>
      <c r="C66" s="1076"/>
      <c r="D66" s="1077"/>
      <c r="E66" s="1075"/>
      <c r="F66" s="1076"/>
      <c r="G66" s="1077"/>
      <c r="H66" s="1075"/>
      <c r="I66" s="1076"/>
      <c r="J66" s="1078"/>
      <c r="K66" s="1075"/>
      <c r="L66" s="1076"/>
      <c r="M66" s="1078"/>
      <c r="N66" s="1075"/>
      <c r="O66" s="1076"/>
      <c r="P66" s="1078"/>
      <c r="V66" s="1021"/>
    </row>
    <row r="67" spans="1:28" ht="15" customHeight="1">
      <c r="A67" s="1079"/>
      <c r="B67" s="1075"/>
      <c r="C67" s="1076"/>
      <c r="D67" s="1077"/>
      <c r="E67" s="1075"/>
      <c r="F67" s="1076"/>
      <c r="G67" s="1077"/>
      <c r="H67" s="1075"/>
      <c r="I67" s="1076"/>
      <c r="J67" s="1078"/>
      <c r="K67" s="1075"/>
      <c r="L67" s="1076"/>
      <c r="M67" s="1078"/>
      <c r="N67" s="1075"/>
      <c r="O67" s="1076"/>
      <c r="P67" s="1078"/>
      <c r="V67" s="1021"/>
    </row>
    <row r="68" spans="1:28" ht="15" customHeight="1">
      <c r="A68" s="1079"/>
      <c r="B68" s="1075"/>
      <c r="C68" s="1076"/>
      <c r="D68" s="1077"/>
      <c r="E68" s="1075"/>
      <c r="F68" s="1076"/>
      <c r="G68" s="1077"/>
      <c r="H68" s="1075"/>
      <c r="I68" s="1076"/>
      <c r="J68" s="1078"/>
      <c r="K68" s="1075"/>
      <c r="L68" s="1076"/>
      <c r="M68" s="1078"/>
      <c r="N68" s="1075"/>
      <c r="O68" s="1076"/>
      <c r="P68" s="1078"/>
      <c r="V68" s="1021"/>
    </row>
    <row r="69" spans="1:28" ht="15" customHeight="1">
      <c r="A69" s="1079"/>
      <c r="B69" s="1075"/>
      <c r="C69" s="1076"/>
      <c r="D69" s="1077"/>
      <c r="E69" s="1075"/>
      <c r="F69" s="1076"/>
      <c r="G69" s="1077"/>
      <c r="H69" s="1075"/>
      <c r="I69" s="1076"/>
      <c r="J69" s="1078"/>
      <c r="K69" s="1075"/>
      <c r="L69" s="1080"/>
      <c r="M69" s="1078"/>
      <c r="N69" s="1075"/>
      <c r="O69" s="1076"/>
      <c r="P69" s="1078"/>
      <c r="V69" s="1021"/>
    </row>
    <row r="70" spans="1:28" ht="15" customHeight="1">
      <c r="A70" s="1074"/>
      <c r="B70" s="1075"/>
      <c r="C70" s="1076"/>
      <c r="D70" s="1077"/>
      <c r="E70" s="1075"/>
      <c r="F70" s="1076"/>
      <c r="G70" s="1077"/>
      <c r="H70" s="1075"/>
      <c r="I70" s="1081"/>
      <c r="J70" s="1078"/>
      <c r="K70" s="1075"/>
      <c r="L70" s="1076"/>
      <c r="M70" s="1078"/>
      <c r="N70" s="1075"/>
      <c r="O70" s="1080"/>
      <c r="P70" s="1078"/>
      <c r="V70" s="1021"/>
    </row>
    <row r="71" spans="1:28" ht="15" customHeight="1">
      <c r="A71" s="1079"/>
      <c r="B71" s="1082"/>
      <c r="C71" s="1076"/>
      <c r="D71" s="1077"/>
      <c r="E71" s="1082"/>
      <c r="F71" s="1076"/>
      <c r="G71" s="1077"/>
      <c r="H71" s="1075"/>
      <c r="I71" s="1076"/>
      <c r="J71" s="1078"/>
      <c r="K71" s="1075"/>
      <c r="L71" s="1076"/>
      <c r="M71" s="1078"/>
      <c r="N71" s="1075"/>
      <c r="O71" s="1076"/>
      <c r="P71" s="1078"/>
      <c r="V71" s="1021"/>
    </row>
    <row r="72" spans="1:28" ht="15" customHeight="1">
      <c r="A72" s="1079"/>
      <c r="B72" s="1075"/>
      <c r="C72" s="1081"/>
      <c r="D72" s="1077"/>
      <c r="E72" s="1075"/>
      <c r="F72" s="1081"/>
      <c r="G72" s="1077"/>
      <c r="H72" s="1075"/>
      <c r="I72" s="1081"/>
      <c r="J72" s="1078"/>
      <c r="K72" s="1075"/>
      <c r="L72" s="1076"/>
      <c r="M72" s="1078"/>
      <c r="N72" s="1075"/>
      <c r="O72" s="1076"/>
      <c r="P72" s="1078"/>
      <c r="V72" s="1021"/>
    </row>
    <row r="73" spans="1:28" ht="15" customHeight="1">
      <c r="A73" s="1079"/>
      <c r="B73" s="1075"/>
      <c r="C73" s="1076"/>
      <c r="D73" s="1077"/>
      <c r="E73" s="1075"/>
      <c r="F73" s="1076"/>
      <c r="G73" s="1077"/>
      <c r="H73" s="1075"/>
      <c r="I73" s="1081"/>
      <c r="J73" s="1078"/>
      <c r="K73" s="1075"/>
      <c r="L73" s="1076"/>
      <c r="M73" s="1083"/>
      <c r="N73" s="1075"/>
      <c r="O73" s="1076"/>
      <c r="P73" s="1078"/>
      <c r="V73" s="1021"/>
    </row>
    <row r="74" spans="1:28" ht="15" customHeight="1">
      <c r="A74" s="1079"/>
      <c r="B74" s="1075"/>
      <c r="C74" s="1076"/>
      <c r="D74" s="1077"/>
      <c r="E74" s="1075"/>
      <c r="F74" s="1076"/>
      <c r="G74" s="1077"/>
      <c r="H74" s="1075"/>
      <c r="I74" s="1076"/>
      <c r="J74" s="1078"/>
      <c r="K74" s="1075"/>
      <c r="L74" s="1076"/>
      <c r="M74" s="1078"/>
      <c r="N74" s="1075"/>
      <c r="O74" s="1076"/>
      <c r="P74" s="1078"/>
      <c r="V74" s="1021"/>
    </row>
    <row r="75" spans="1:28" ht="15" customHeight="1">
      <c r="A75" s="1079"/>
      <c r="B75" s="1075"/>
      <c r="C75" s="1080"/>
      <c r="D75" s="1077"/>
      <c r="E75" s="1075"/>
      <c r="F75" s="1080"/>
      <c r="G75" s="1077"/>
      <c r="H75" s="1082"/>
      <c r="I75" s="1076"/>
      <c r="J75" s="1078"/>
      <c r="K75" s="1075"/>
      <c r="L75" s="1076"/>
      <c r="M75" s="1078"/>
      <c r="N75" s="1075"/>
      <c r="O75" s="1076"/>
      <c r="P75" s="1078"/>
      <c r="V75" s="1021"/>
    </row>
    <row r="76" spans="1:28" ht="15" customHeight="1">
      <c r="A76" s="1079"/>
      <c r="B76" s="1075"/>
      <c r="C76" s="1081"/>
      <c r="D76" s="1077"/>
      <c r="E76" s="1075"/>
      <c r="F76" s="1081"/>
      <c r="G76" s="1077"/>
      <c r="H76" s="1084"/>
      <c r="I76" s="1076"/>
      <c r="J76" s="1078"/>
      <c r="K76" s="1075"/>
      <c r="L76" s="1076"/>
      <c r="M76" s="1078"/>
      <c r="N76" s="1075"/>
      <c r="O76" s="1076"/>
      <c r="P76" s="1078"/>
      <c r="V76" s="1021"/>
    </row>
    <row r="77" spans="1:28" ht="15" customHeight="1">
      <c r="A77" s="1079"/>
      <c r="B77" s="1075"/>
      <c r="C77" s="1076"/>
      <c r="D77" s="1077"/>
      <c r="E77" s="1075"/>
      <c r="F77" s="1076"/>
      <c r="G77" s="1077"/>
      <c r="H77" s="1075"/>
      <c r="I77" s="1076"/>
      <c r="J77" s="1078"/>
      <c r="K77" s="1075"/>
      <c r="L77" s="1076"/>
      <c r="M77" s="1078"/>
      <c r="N77" s="1075"/>
      <c r="O77" s="1076"/>
      <c r="P77" s="1078"/>
      <c r="V77" s="1021"/>
    </row>
    <row r="78" spans="1:28" ht="15" customHeight="1">
      <c r="A78" s="1079"/>
      <c r="B78" s="1075"/>
      <c r="C78" s="1076"/>
      <c r="D78" s="1077"/>
      <c r="E78" s="1075"/>
      <c r="F78" s="1076"/>
      <c r="G78" s="1077"/>
      <c r="H78" s="1075"/>
      <c r="I78" s="1076"/>
      <c r="J78" s="1078"/>
      <c r="K78" s="1075"/>
      <c r="L78" s="1076"/>
      <c r="M78" s="1078"/>
      <c r="N78" s="1075"/>
      <c r="O78" s="1076"/>
      <c r="P78" s="1078"/>
      <c r="V78" s="1021"/>
    </row>
    <row r="79" spans="1:28" ht="15" customHeight="1">
      <c r="A79" s="1079"/>
      <c r="B79" s="1075"/>
      <c r="C79" s="1076"/>
      <c r="D79" s="1077"/>
      <c r="E79" s="1075"/>
      <c r="F79" s="1076"/>
      <c r="G79" s="1077"/>
      <c r="H79" s="1085"/>
      <c r="I79" s="1076"/>
      <c r="J79" s="1078"/>
      <c r="K79" s="1075"/>
      <c r="L79" s="1076"/>
      <c r="M79" s="1078"/>
      <c r="N79" s="1075"/>
      <c r="O79" s="1076"/>
      <c r="P79" s="1078"/>
      <c r="V79" s="1021"/>
    </row>
    <row r="80" spans="1:28" s="211" customFormat="1" ht="15" customHeight="1">
      <c r="A80" s="1079"/>
      <c r="B80" s="1082"/>
      <c r="C80" s="1076"/>
      <c r="D80" s="1077"/>
      <c r="E80" s="1082"/>
      <c r="F80" s="1076"/>
      <c r="G80" s="1077"/>
      <c r="H80" s="1075"/>
      <c r="I80" s="1076"/>
      <c r="J80" s="1078"/>
      <c r="K80" s="1075"/>
      <c r="L80" s="1076"/>
      <c r="M80" s="1078"/>
      <c r="N80" s="1075"/>
      <c r="O80" s="1076"/>
      <c r="P80" s="1078"/>
      <c r="Q80" s="206"/>
      <c r="R80" s="212"/>
      <c r="S80" s="1018"/>
      <c r="T80" s="210"/>
      <c r="U80" s="210"/>
      <c r="V80" s="1021"/>
      <c r="W80" s="212"/>
      <c r="X80" s="212"/>
      <c r="Y80" s="212"/>
      <c r="Z80" s="210"/>
      <c r="AA80" s="212"/>
      <c r="AB80" s="212"/>
    </row>
    <row r="81" spans="1:28" s="211" customFormat="1" ht="15" customHeight="1">
      <c r="A81" s="1079"/>
      <c r="B81" s="1075"/>
      <c r="C81" s="1076"/>
      <c r="D81" s="1077"/>
      <c r="E81" s="1075"/>
      <c r="F81" s="1076"/>
      <c r="G81" s="1077"/>
      <c r="H81" s="1075"/>
      <c r="I81" s="1076"/>
      <c r="J81" s="1078"/>
      <c r="K81" s="1075"/>
      <c r="L81" s="1076"/>
      <c r="M81" s="1078"/>
      <c r="N81" s="1075"/>
      <c r="O81" s="1076"/>
      <c r="P81" s="1078"/>
      <c r="Q81" s="206"/>
      <c r="R81" s="212"/>
      <c r="S81" s="1018"/>
      <c r="T81" s="210"/>
      <c r="U81" s="210"/>
      <c r="V81" s="1021"/>
      <c r="W81" s="212"/>
      <c r="X81" s="212"/>
      <c r="Y81" s="212"/>
      <c r="Z81" s="210"/>
      <c r="AA81" s="212"/>
      <c r="AB81" s="212"/>
    </row>
    <row r="82" spans="1:28" s="211" customFormat="1" ht="15" customHeight="1">
      <c r="A82" s="1079"/>
      <c r="B82" s="1082"/>
      <c r="C82" s="1076"/>
      <c r="D82" s="1077"/>
      <c r="E82" s="1082"/>
      <c r="F82" s="1076"/>
      <c r="G82" s="1077"/>
      <c r="H82" s="1075"/>
      <c r="I82" s="1076"/>
      <c r="J82" s="1078"/>
      <c r="K82" s="1075"/>
      <c r="L82" s="1080"/>
      <c r="M82" s="1078"/>
      <c r="N82" s="1075"/>
      <c r="O82" s="1076"/>
      <c r="P82" s="1078"/>
      <c r="Q82" s="206"/>
      <c r="R82" s="212"/>
      <c r="S82" s="1018"/>
      <c r="T82" s="210"/>
      <c r="U82" s="210"/>
      <c r="V82" s="1021"/>
      <c r="W82" s="212"/>
      <c r="X82" s="212"/>
      <c r="Y82" s="212"/>
      <c r="Z82" s="210"/>
      <c r="AA82" s="212"/>
      <c r="AB82" s="212"/>
    </row>
    <row r="83" spans="1:28" s="211" customFormat="1" ht="15" customHeight="1">
      <c r="A83" s="1079"/>
      <c r="B83" s="1082"/>
      <c r="C83" s="1076"/>
      <c r="D83" s="1077"/>
      <c r="E83" s="1082"/>
      <c r="F83" s="1076"/>
      <c r="G83" s="1077"/>
      <c r="H83" s="1082"/>
      <c r="I83" s="1076"/>
      <c r="J83" s="1078"/>
      <c r="K83" s="1075"/>
      <c r="L83" s="1076"/>
      <c r="M83" s="1078"/>
      <c r="N83" s="1075"/>
      <c r="O83" s="1076"/>
      <c r="P83" s="1078"/>
      <c r="Q83" s="206"/>
      <c r="R83" s="212"/>
      <c r="S83" s="1018"/>
      <c r="T83" s="210"/>
      <c r="U83" s="210"/>
      <c r="V83" s="1021"/>
      <c r="W83" s="212"/>
      <c r="X83" s="212"/>
      <c r="Y83" s="212"/>
      <c r="Z83" s="210"/>
      <c r="AA83" s="212"/>
      <c r="AB83" s="212"/>
    </row>
    <row r="84" spans="1:28" s="211" customFormat="1" ht="15" customHeight="1">
      <c r="A84" s="1079"/>
      <c r="B84" s="1075"/>
      <c r="C84" s="1076"/>
      <c r="D84" s="1077"/>
      <c r="E84" s="1075"/>
      <c r="F84" s="1076"/>
      <c r="G84" s="1077"/>
      <c r="H84" s="1082"/>
      <c r="I84" s="1076"/>
      <c r="J84" s="1086"/>
      <c r="K84" s="1082"/>
      <c r="L84" s="1076"/>
      <c r="M84" s="1078"/>
      <c r="N84" s="1075"/>
      <c r="O84" s="1076"/>
      <c r="P84" s="1078"/>
      <c r="Q84" s="206"/>
      <c r="R84" s="212"/>
      <c r="S84" s="1018"/>
      <c r="T84" s="210"/>
      <c r="U84" s="210"/>
      <c r="V84" s="1021"/>
      <c r="W84" s="212"/>
      <c r="X84" s="212"/>
      <c r="Y84" s="212"/>
      <c r="Z84" s="210"/>
      <c r="AA84" s="212"/>
      <c r="AB84" s="212"/>
    </row>
    <row r="85" spans="1:28" s="211" customFormat="1" ht="15" customHeight="1">
      <c r="A85" s="1079"/>
      <c r="B85" s="1082"/>
      <c r="C85" s="1076"/>
      <c r="D85" s="1077"/>
      <c r="E85" s="1082"/>
      <c r="F85" s="1076"/>
      <c r="G85" s="1077"/>
      <c r="H85" s="1082"/>
      <c r="I85" s="1076"/>
      <c r="J85" s="1086"/>
      <c r="K85" s="1082"/>
      <c r="L85" s="1076"/>
      <c r="M85" s="1078"/>
      <c r="N85" s="1075"/>
      <c r="O85" s="1076"/>
      <c r="P85" s="1078"/>
      <c r="Q85" s="206"/>
      <c r="R85" s="212"/>
      <c r="S85" s="1018"/>
      <c r="T85" s="210"/>
      <c r="U85" s="210"/>
      <c r="V85" s="1021"/>
      <c r="W85" s="212"/>
      <c r="X85" s="212"/>
      <c r="Y85" s="212"/>
      <c r="Z85" s="210"/>
      <c r="AA85" s="212"/>
      <c r="AB85" s="212"/>
    </row>
    <row r="86" spans="1:28" s="211" customFormat="1" ht="15" customHeight="1">
      <c r="A86" s="1079"/>
      <c r="B86" s="1082"/>
      <c r="C86" s="1076"/>
      <c r="D86" s="1077"/>
      <c r="E86" s="1082"/>
      <c r="F86" s="1076"/>
      <c r="G86" s="1077"/>
      <c r="H86" s="1082"/>
      <c r="I86" s="1076"/>
      <c r="J86" s="1086"/>
      <c r="K86" s="1082"/>
      <c r="L86" s="1076"/>
      <c r="M86" s="1087"/>
      <c r="N86" s="1082"/>
      <c r="O86" s="1076"/>
      <c r="P86" s="1078"/>
      <c r="Q86" s="206"/>
      <c r="R86" s="212"/>
      <c r="S86" s="1018"/>
      <c r="T86" s="210"/>
      <c r="U86" s="210"/>
      <c r="V86" s="1021"/>
      <c r="W86" s="212"/>
      <c r="X86" s="212"/>
      <c r="Y86" s="212"/>
      <c r="Z86" s="210"/>
      <c r="AA86" s="212"/>
      <c r="AB86" s="212"/>
    </row>
    <row r="87" spans="1:28" s="211" customFormat="1" ht="15" customHeight="1">
      <c r="A87" s="386"/>
      <c r="B87" s="387"/>
      <c r="C87" s="388"/>
      <c r="D87" s="1016"/>
      <c r="E87" s="387"/>
      <c r="F87" s="388"/>
      <c r="G87" s="1016"/>
      <c r="H87" s="387"/>
      <c r="I87" s="388"/>
      <c r="J87" s="389"/>
      <c r="K87" s="390"/>
      <c r="L87" s="388"/>
      <c r="M87" s="391"/>
      <c r="N87" s="390"/>
      <c r="O87" s="388"/>
      <c r="P87" s="391"/>
      <c r="Q87" s="206"/>
      <c r="R87" s="212"/>
      <c r="S87" s="1018"/>
      <c r="T87" s="210"/>
      <c r="U87" s="210"/>
      <c r="V87" s="1021"/>
      <c r="W87" s="212"/>
      <c r="X87" s="212"/>
      <c r="Y87" s="212"/>
      <c r="Z87" s="210"/>
      <c r="AA87" s="212"/>
      <c r="AB87" s="212"/>
    </row>
    <row r="88" spans="1:28" s="211" customFormat="1" ht="15" customHeight="1">
      <c r="A88" s="386"/>
      <c r="B88" s="387"/>
      <c r="C88" s="388"/>
      <c r="D88" s="1016"/>
      <c r="E88" s="387"/>
      <c r="F88" s="388"/>
      <c r="G88" s="1016"/>
      <c r="H88" s="387"/>
      <c r="I88" s="388"/>
      <c r="J88" s="389"/>
      <c r="K88" s="390"/>
      <c r="L88" s="388"/>
      <c r="M88" s="391"/>
      <c r="N88" s="390"/>
      <c r="O88" s="388"/>
      <c r="P88" s="391"/>
      <c r="Q88" s="206"/>
      <c r="R88" s="212"/>
      <c r="S88" s="1018"/>
      <c r="T88" s="210"/>
      <c r="U88" s="210"/>
      <c r="V88" s="1021"/>
      <c r="W88" s="212"/>
      <c r="X88" s="212"/>
      <c r="Y88" s="212"/>
      <c r="Z88" s="210"/>
      <c r="AA88" s="212"/>
      <c r="AB88" s="212"/>
    </row>
    <row r="89" spans="1:28" s="211" customFormat="1" ht="15" customHeight="1">
      <c r="A89" s="386"/>
      <c r="B89" s="387"/>
      <c r="C89" s="388"/>
      <c r="D89" s="1016"/>
      <c r="E89" s="387"/>
      <c r="F89" s="388"/>
      <c r="G89" s="1016"/>
      <c r="H89" s="387"/>
      <c r="I89" s="388"/>
      <c r="J89" s="389"/>
      <c r="K89" s="390"/>
      <c r="L89" s="388"/>
      <c r="M89" s="391"/>
      <c r="N89" s="390"/>
      <c r="O89" s="388"/>
      <c r="P89" s="391"/>
      <c r="Q89" s="206"/>
      <c r="R89" s="212"/>
      <c r="S89" s="1018"/>
      <c r="T89" s="210"/>
      <c r="U89" s="210"/>
      <c r="V89" s="1021"/>
      <c r="W89" s="212"/>
      <c r="X89" s="212"/>
      <c r="Y89" s="212"/>
      <c r="Z89" s="210"/>
      <c r="AA89" s="212"/>
      <c r="AB89" s="212"/>
    </row>
    <row r="90" spans="1:28" s="211" customFormat="1" ht="15" customHeight="1">
      <c r="A90" s="386"/>
      <c r="B90" s="387"/>
      <c r="C90" s="388"/>
      <c r="D90" s="1016"/>
      <c r="E90" s="387"/>
      <c r="F90" s="388"/>
      <c r="G90" s="1016"/>
      <c r="H90" s="387"/>
      <c r="I90" s="388"/>
      <c r="J90" s="389"/>
      <c r="K90" s="390"/>
      <c r="L90" s="388"/>
      <c r="M90" s="391"/>
      <c r="N90" s="390"/>
      <c r="O90" s="388"/>
      <c r="P90" s="391"/>
      <c r="Q90" s="206"/>
      <c r="R90" s="212"/>
      <c r="S90" s="1018"/>
      <c r="T90" s="210"/>
      <c r="U90" s="210"/>
      <c r="V90" s="1021"/>
      <c r="W90" s="212"/>
      <c r="X90" s="212"/>
      <c r="Y90" s="212"/>
      <c r="Z90" s="210"/>
      <c r="AA90" s="212"/>
      <c r="AB90" s="212"/>
    </row>
    <row r="91" spans="1:28" s="211" customFormat="1" ht="15" customHeight="1">
      <c r="A91" s="386"/>
      <c r="B91" s="387"/>
      <c r="C91" s="388"/>
      <c r="D91" s="1016"/>
      <c r="E91" s="387"/>
      <c r="F91" s="388"/>
      <c r="G91" s="1016"/>
      <c r="H91" s="387"/>
      <c r="I91" s="388"/>
      <c r="J91" s="389"/>
      <c r="K91" s="390"/>
      <c r="L91" s="388"/>
      <c r="M91" s="391"/>
      <c r="N91" s="390"/>
      <c r="O91" s="388"/>
      <c r="P91" s="391"/>
      <c r="Q91" s="206"/>
      <c r="R91" s="212"/>
      <c r="S91" s="1018"/>
      <c r="T91" s="210"/>
      <c r="U91" s="210"/>
      <c r="V91" s="1021"/>
      <c r="W91" s="212"/>
      <c r="X91" s="212"/>
      <c r="Y91" s="212"/>
      <c r="Z91" s="210"/>
      <c r="AA91" s="212"/>
      <c r="AB91" s="212"/>
    </row>
    <row r="92" spans="1:28" s="211" customFormat="1" ht="15" customHeight="1">
      <c r="A92" s="386"/>
      <c r="B92" s="387"/>
      <c r="C92" s="388"/>
      <c r="D92" s="1016"/>
      <c r="E92" s="387"/>
      <c r="F92" s="388"/>
      <c r="G92" s="1016"/>
      <c r="H92" s="387"/>
      <c r="I92" s="388"/>
      <c r="J92" s="389"/>
      <c r="K92" s="390"/>
      <c r="L92" s="388"/>
      <c r="M92" s="391"/>
      <c r="N92" s="390"/>
      <c r="O92" s="388"/>
      <c r="P92" s="391"/>
      <c r="Q92" s="206"/>
      <c r="R92" s="212"/>
      <c r="S92" s="1018"/>
      <c r="T92" s="210"/>
      <c r="U92" s="210"/>
      <c r="V92" s="1021"/>
      <c r="W92" s="212"/>
      <c r="X92" s="212"/>
      <c r="Y92" s="212"/>
      <c r="Z92" s="210"/>
      <c r="AA92" s="212"/>
      <c r="AB92" s="212"/>
    </row>
    <row r="93" spans="1:28" s="211" customFormat="1" ht="15" customHeight="1">
      <c r="A93" s="386"/>
      <c r="B93" s="387"/>
      <c r="C93" s="388"/>
      <c r="D93" s="1016"/>
      <c r="E93" s="387"/>
      <c r="F93" s="388"/>
      <c r="G93" s="1016"/>
      <c r="H93" s="387"/>
      <c r="I93" s="388"/>
      <c r="J93" s="389"/>
      <c r="K93" s="390"/>
      <c r="L93" s="388"/>
      <c r="M93" s="391"/>
      <c r="N93" s="390"/>
      <c r="O93" s="388"/>
      <c r="P93" s="391"/>
      <c r="Q93" s="206"/>
      <c r="R93" s="212"/>
      <c r="S93" s="1018"/>
      <c r="T93" s="210"/>
      <c r="U93" s="210"/>
      <c r="V93" s="1021"/>
      <c r="W93" s="212"/>
      <c r="X93" s="212"/>
      <c r="Y93" s="212"/>
      <c r="Z93" s="210"/>
      <c r="AA93" s="212"/>
      <c r="AB93" s="212"/>
    </row>
    <row r="94" spans="1:28" s="211" customFormat="1" ht="15" customHeight="1">
      <c r="A94" s="386"/>
      <c r="B94" s="387"/>
      <c r="C94" s="388"/>
      <c r="D94" s="1016"/>
      <c r="E94" s="387"/>
      <c r="F94" s="388"/>
      <c r="G94" s="1016"/>
      <c r="H94" s="387"/>
      <c r="I94" s="388"/>
      <c r="J94" s="389"/>
      <c r="K94" s="390"/>
      <c r="L94" s="388"/>
      <c r="M94" s="391"/>
      <c r="N94" s="390"/>
      <c r="O94" s="388"/>
      <c r="P94" s="391"/>
      <c r="Q94" s="206"/>
      <c r="R94" s="212"/>
      <c r="S94" s="1018"/>
      <c r="T94" s="210"/>
      <c r="U94" s="210"/>
      <c r="V94" s="1021"/>
      <c r="W94" s="212"/>
      <c r="X94" s="212"/>
      <c r="Y94" s="212"/>
      <c r="Z94" s="210"/>
      <c r="AA94" s="212"/>
      <c r="AB94" s="212"/>
    </row>
    <row r="95" spans="1:28" s="211" customFormat="1" ht="15" customHeight="1">
      <c r="A95" s="386"/>
      <c r="B95" s="387"/>
      <c r="C95" s="388"/>
      <c r="D95" s="1016"/>
      <c r="E95" s="387"/>
      <c r="F95" s="388"/>
      <c r="G95" s="1016"/>
      <c r="H95" s="387"/>
      <c r="I95" s="388"/>
      <c r="J95" s="389"/>
      <c r="K95" s="390"/>
      <c r="L95" s="388"/>
      <c r="M95" s="391"/>
      <c r="N95" s="390"/>
      <c r="O95" s="388"/>
      <c r="P95" s="391"/>
      <c r="Q95" s="206"/>
      <c r="R95" s="212"/>
      <c r="S95" s="1018"/>
      <c r="T95" s="210"/>
      <c r="U95" s="210"/>
      <c r="V95" s="1021"/>
      <c r="W95" s="212"/>
      <c r="X95" s="212"/>
      <c r="Y95" s="212"/>
      <c r="Z95" s="210"/>
      <c r="AA95" s="212"/>
      <c r="AB95" s="212"/>
    </row>
    <row r="96" spans="1:28" s="211" customFormat="1" ht="15" customHeight="1">
      <c r="A96" s="386"/>
      <c r="B96" s="387"/>
      <c r="C96" s="388"/>
      <c r="D96" s="1016"/>
      <c r="E96" s="387"/>
      <c r="F96" s="388"/>
      <c r="G96" s="1016"/>
      <c r="H96" s="387"/>
      <c r="I96" s="388"/>
      <c r="J96" s="389"/>
      <c r="K96" s="390"/>
      <c r="L96" s="388"/>
      <c r="M96" s="391"/>
      <c r="N96" s="390"/>
      <c r="O96" s="388"/>
      <c r="P96" s="391"/>
      <c r="Q96" s="206"/>
      <c r="R96" s="212"/>
      <c r="S96" s="1018"/>
      <c r="T96" s="210"/>
      <c r="U96" s="210"/>
      <c r="V96" s="1021"/>
      <c r="W96" s="212"/>
      <c r="X96" s="212"/>
      <c r="Y96" s="212"/>
      <c r="Z96" s="210"/>
      <c r="AA96" s="212"/>
      <c r="AB96" s="212"/>
    </row>
    <row r="97" spans="1:28" s="211" customFormat="1" ht="15" customHeight="1">
      <c r="A97" s="386"/>
      <c r="B97" s="387"/>
      <c r="C97" s="388"/>
      <c r="D97" s="1016"/>
      <c r="E97" s="387"/>
      <c r="F97" s="388"/>
      <c r="G97" s="1016"/>
      <c r="H97" s="387"/>
      <c r="I97" s="388"/>
      <c r="J97" s="389"/>
      <c r="K97" s="390"/>
      <c r="L97" s="388"/>
      <c r="M97" s="391"/>
      <c r="N97" s="390"/>
      <c r="O97" s="388"/>
      <c r="P97" s="391"/>
      <c r="Q97" s="206"/>
      <c r="R97" s="212"/>
      <c r="S97" s="1018"/>
      <c r="T97" s="210"/>
      <c r="U97" s="210"/>
      <c r="V97" s="1021"/>
      <c r="W97" s="212"/>
      <c r="X97" s="212"/>
      <c r="Y97" s="212"/>
      <c r="Z97" s="210"/>
      <c r="AA97" s="212"/>
      <c r="AB97" s="212"/>
    </row>
    <row r="98" spans="1:28" s="211" customFormat="1" ht="15" customHeight="1">
      <c r="A98" s="386"/>
      <c r="B98" s="387"/>
      <c r="C98" s="388"/>
      <c r="D98" s="1016"/>
      <c r="E98" s="387"/>
      <c r="F98" s="388"/>
      <c r="G98" s="1016"/>
      <c r="H98" s="387"/>
      <c r="I98" s="388"/>
      <c r="J98" s="389"/>
      <c r="K98" s="390"/>
      <c r="L98" s="388"/>
      <c r="M98" s="391"/>
      <c r="N98" s="390"/>
      <c r="O98" s="388"/>
      <c r="P98" s="391"/>
      <c r="Q98" s="206"/>
      <c r="R98" s="212"/>
      <c r="S98" s="1018"/>
      <c r="T98" s="210"/>
      <c r="U98" s="210"/>
      <c r="V98" s="1021"/>
      <c r="W98" s="212"/>
      <c r="X98" s="212"/>
      <c r="Y98" s="212"/>
      <c r="Z98" s="210"/>
      <c r="AA98" s="212"/>
      <c r="AB98" s="212"/>
    </row>
    <row r="99" spans="1:28" s="211" customFormat="1" ht="15" customHeight="1">
      <c r="A99" s="386"/>
      <c r="B99" s="387"/>
      <c r="C99" s="388"/>
      <c r="D99" s="1016"/>
      <c r="E99" s="387"/>
      <c r="F99" s="388"/>
      <c r="G99" s="1016"/>
      <c r="H99" s="387"/>
      <c r="I99" s="388"/>
      <c r="J99" s="389"/>
      <c r="K99" s="390"/>
      <c r="L99" s="388"/>
      <c r="M99" s="391"/>
      <c r="N99" s="390"/>
      <c r="O99" s="388"/>
      <c r="P99" s="391"/>
      <c r="Q99" s="206"/>
      <c r="R99" s="212"/>
      <c r="S99" s="1018"/>
      <c r="T99" s="210"/>
      <c r="U99" s="210"/>
      <c r="V99" s="1021"/>
      <c r="W99" s="212"/>
      <c r="X99" s="212"/>
      <c r="Y99" s="212"/>
      <c r="Z99" s="210"/>
      <c r="AA99" s="212"/>
      <c r="AB99" s="212"/>
    </row>
    <row r="100" spans="1:28" s="211" customFormat="1" ht="15" customHeight="1">
      <c r="A100" s="386"/>
      <c r="B100" s="387"/>
      <c r="C100" s="388"/>
      <c r="D100" s="1016"/>
      <c r="E100" s="387"/>
      <c r="F100" s="388"/>
      <c r="G100" s="1016"/>
      <c r="H100" s="387"/>
      <c r="I100" s="388"/>
      <c r="J100" s="389"/>
      <c r="K100" s="390"/>
      <c r="L100" s="388"/>
      <c r="M100" s="391"/>
      <c r="N100" s="390"/>
      <c r="O100" s="388"/>
      <c r="P100" s="391"/>
      <c r="Q100" s="206"/>
      <c r="R100" s="212"/>
      <c r="S100" s="1018"/>
      <c r="T100" s="210"/>
      <c r="U100" s="210"/>
      <c r="V100" s="212"/>
      <c r="W100" s="212"/>
      <c r="X100" s="212"/>
      <c r="Y100" s="212"/>
      <c r="Z100" s="210"/>
      <c r="AA100" s="212"/>
      <c r="AB100" s="212"/>
    </row>
    <row r="101" spans="1:28" s="211" customFormat="1" ht="15" customHeight="1">
      <c r="A101" s="386"/>
      <c r="B101" s="387"/>
      <c r="C101" s="388"/>
      <c r="D101" s="1016"/>
      <c r="E101" s="387"/>
      <c r="F101" s="388"/>
      <c r="G101" s="1016"/>
      <c r="H101" s="387"/>
      <c r="I101" s="388"/>
      <c r="J101" s="389"/>
      <c r="K101" s="390"/>
      <c r="L101" s="388"/>
      <c r="M101" s="391"/>
      <c r="N101" s="390"/>
      <c r="O101" s="388"/>
      <c r="P101" s="391"/>
      <c r="Q101" s="206"/>
      <c r="R101" s="212"/>
      <c r="S101" s="1018"/>
      <c r="T101" s="210"/>
      <c r="U101" s="210"/>
      <c r="V101" s="212"/>
      <c r="W101" s="212"/>
      <c r="X101" s="212"/>
      <c r="Y101" s="212"/>
      <c r="Z101" s="210"/>
      <c r="AA101" s="212"/>
      <c r="AB101" s="212"/>
    </row>
    <row r="102" spans="1:28" s="211" customFormat="1" ht="15" customHeight="1">
      <c r="A102" s="386"/>
      <c r="B102" s="387"/>
      <c r="C102" s="388"/>
      <c r="D102" s="1016"/>
      <c r="E102" s="387"/>
      <c r="F102" s="388"/>
      <c r="G102" s="1016"/>
      <c r="H102" s="387"/>
      <c r="I102" s="388"/>
      <c r="J102" s="389"/>
      <c r="K102" s="390"/>
      <c r="L102" s="388"/>
      <c r="M102" s="391"/>
      <c r="N102" s="390"/>
      <c r="O102" s="388"/>
      <c r="P102" s="391"/>
      <c r="Q102" s="206"/>
      <c r="R102" s="212"/>
      <c r="S102" s="1018"/>
      <c r="T102" s="210"/>
      <c r="U102" s="210"/>
      <c r="V102" s="212"/>
      <c r="W102" s="212"/>
      <c r="X102" s="212"/>
      <c r="Y102" s="212"/>
      <c r="Z102" s="210"/>
      <c r="AA102" s="212"/>
      <c r="AB102" s="212"/>
    </row>
    <row r="103" spans="1:28" s="211" customFormat="1" ht="15" customHeight="1">
      <c r="A103" s="386"/>
      <c r="B103" s="387"/>
      <c r="C103" s="388"/>
      <c r="D103" s="1016"/>
      <c r="E103" s="387"/>
      <c r="F103" s="388"/>
      <c r="G103" s="1016"/>
      <c r="H103" s="387"/>
      <c r="I103" s="388"/>
      <c r="J103" s="389"/>
      <c r="K103" s="390"/>
      <c r="L103" s="388"/>
      <c r="M103" s="391"/>
      <c r="N103" s="390"/>
      <c r="O103" s="388"/>
      <c r="P103" s="391"/>
      <c r="Q103" s="206"/>
      <c r="R103" s="212"/>
      <c r="S103" s="1018"/>
      <c r="T103" s="210"/>
      <c r="U103" s="210"/>
      <c r="V103" s="212"/>
      <c r="W103" s="212"/>
      <c r="X103" s="212"/>
      <c r="Y103" s="212"/>
      <c r="Z103" s="210"/>
      <c r="AA103" s="212"/>
      <c r="AB103" s="212"/>
    </row>
    <row r="104" spans="1:28" s="211" customFormat="1" ht="15" customHeight="1">
      <c r="A104" s="386"/>
      <c r="B104" s="387"/>
      <c r="C104" s="388"/>
      <c r="D104" s="1016"/>
      <c r="E104" s="387"/>
      <c r="F104" s="388"/>
      <c r="G104" s="1016"/>
      <c r="H104" s="387"/>
      <c r="I104" s="388"/>
      <c r="J104" s="389"/>
      <c r="K104" s="390"/>
      <c r="L104" s="388"/>
      <c r="M104" s="391"/>
      <c r="N104" s="390"/>
      <c r="O104" s="388"/>
      <c r="P104" s="391"/>
      <c r="Q104" s="206"/>
      <c r="R104" s="212"/>
      <c r="S104" s="1018"/>
      <c r="T104" s="210"/>
      <c r="U104" s="210"/>
      <c r="V104" s="212"/>
      <c r="W104" s="212"/>
      <c r="X104" s="212"/>
      <c r="Y104" s="212"/>
      <c r="Z104" s="210"/>
      <c r="AA104" s="212"/>
      <c r="AB104" s="212"/>
    </row>
    <row r="105" spans="1:28" s="211" customFormat="1" ht="15" customHeight="1">
      <c r="A105" s="386"/>
      <c r="B105" s="387"/>
      <c r="C105" s="388"/>
      <c r="D105" s="1016"/>
      <c r="E105" s="387"/>
      <c r="F105" s="388"/>
      <c r="G105" s="1016"/>
      <c r="H105" s="387"/>
      <c r="I105" s="388"/>
      <c r="J105" s="389"/>
      <c r="K105" s="390"/>
      <c r="L105" s="388"/>
      <c r="M105" s="391"/>
      <c r="N105" s="390"/>
      <c r="O105" s="388"/>
      <c r="P105" s="391"/>
      <c r="Q105" s="206"/>
      <c r="R105" s="212"/>
      <c r="S105" s="1018"/>
      <c r="T105" s="210"/>
      <c r="U105" s="210"/>
      <c r="V105" s="212"/>
      <c r="W105" s="212"/>
      <c r="X105" s="212"/>
      <c r="Y105" s="212"/>
      <c r="Z105" s="210"/>
      <c r="AA105" s="212"/>
      <c r="AB105" s="212"/>
    </row>
    <row r="106" spans="1:28" s="211" customFormat="1" ht="15" customHeight="1">
      <c r="A106" s="386"/>
      <c r="B106" s="387"/>
      <c r="C106" s="388"/>
      <c r="D106" s="1016"/>
      <c r="E106" s="387"/>
      <c r="F106" s="388"/>
      <c r="G106" s="1016"/>
      <c r="H106" s="387"/>
      <c r="I106" s="388"/>
      <c r="J106" s="389"/>
      <c r="K106" s="390"/>
      <c r="L106" s="388"/>
      <c r="M106" s="391"/>
      <c r="N106" s="390"/>
      <c r="O106" s="388"/>
      <c r="P106" s="391"/>
      <c r="Q106" s="206"/>
      <c r="R106" s="212"/>
      <c r="S106" s="1018"/>
      <c r="T106" s="210"/>
      <c r="U106" s="210"/>
      <c r="V106" s="212"/>
      <c r="W106" s="212"/>
      <c r="X106" s="212"/>
      <c r="Y106" s="212"/>
      <c r="Z106" s="210"/>
      <c r="AA106" s="212"/>
      <c r="AB106" s="212"/>
    </row>
    <row r="107" spans="1:28" s="211" customFormat="1" ht="15" customHeight="1">
      <c r="A107" s="386"/>
      <c r="B107" s="387"/>
      <c r="C107" s="388"/>
      <c r="D107" s="1016"/>
      <c r="E107" s="387"/>
      <c r="F107" s="388"/>
      <c r="G107" s="1016"/>
      <c r="H107" s="387"/>
      <c r="I107" s="388"/>
      <c r="J107" s="389"/>
      <c r="K107" s="390"/>
      <c r="L107" s="388"/>
      <c r="M107" s="391"/>
      <c r="N107" s="390"/>
      <c r="O107" s="388"/>
      <c r="P107" s="391"/>
      <c r="Q107" s="206"/>
      <c r="R107" s="212"/>
      <c r="S107" s="1018"/>
      <c r="T107" s="210"/>
      <c r="U107" s="210"/>
      <c r="V107" s="212"/>
      <c r="W107" s="212"/>
      <c r="X107" s="212"/>
      <c r="Y107" s="212"/>
      <c r="Z107" s="210"/>
      <c r="AA107" s="212"/>
      <c r="AB107" s="212"/>
    </row>
    <row r="108" spans="1:28" s="211" customFormat="1" ht="15" customHeight="1">
      <c r="A108" s="386"/>
      <c r="B108" s="387"/>
      <c r="C108" s="388"/>
      <c r="D108" s="1016"/>
      <c r="E108" s="387"/>
      <c r="F108" s="388"/>
      <c r="G108" s="1016"/>
      <c r="H108" s="387"/>
      <c r="I108" s="388"/>
      <c r="J108" s="389"/>
      <c r="K108" s="390"/>
      <c r="L108" s="388"/>
      <c r="M108" s="391"/>
      <c r="N108" s="390"/>
      <c r="O108" s="388"/>
      <c r="P108" s="391"/>
      <c r="Q108" s="206"/>
      <c r="R108" s="212"/>
      <c r="S108" s="1018"/>
      <c r="T108" s="210"/>
      <c r="U108" s="210"/>
      <c r="V108" s="212"/>
      <c r="W108" s="212"/>
      <c r="X108" s="212"/>
      <c r="Y108" s="212"/>
      <c r="Z108" s="210"/>
      <c r="AA108" s="212"/>
      <c r="AB108" s="212"/>
    </row>
    <row r="109" spans="1:28" s="211" customFormat="1" ht="15" customHeight="1">
      <c r="A109" s="386"/>
      <c r="B109" s="387"/>
      <c r="C109" s="388"/>
      <c r="D109" s="1016"/>
      <c r="E109" s="387"/>
      <c r="F109" s="388"/>
      <c r="G109" s="1016"/>
      <c r="H109" s="387"/>
      <c r="I109" s="388"/>
      <c r="J109" s="389"/>
      <c r="K109" s="390"/>
      <c r="L109" s="388"/>
      <c r="M109" s="391"/>
      <c r="N109" s="390"/>
      <c r="O109" s="388"/>
      <c r="P109" s="391"/>
      <c r="Q109" s="206"/>
      <c r="R109" s="212"/>
      <c r="S109" s="1018"/>
      <c r="T109" s="210"/>
      <c r="U109" s="210"/>
      <c r="V109" s="212"/>
      <c r="W109" s="212"/>
      <c r="X109" s="212"/>
      <c r="Y109" s="212"/>
      <c r="Z109" s="210"/>
      <c r="AA109" s="212"/>
      <c r="AB109" s="212"/>
    </row>
    <row r="110" spans="1:28" s="211" customFormat="1" ht="15" customHeight="1">
      <c r="A110" s="386"/>
      <c r="B110" s="387"/>
      <c r="C110" s="388"/>
      <c r="D110" s="1016"/>
      <c r="E110" s="387"/>
      <c r="F110" s="388"/>
      <c r="G110" s="1016"/>
      <c r="H110" s="387"/>
      <c r="I110" s="388"/>
      <c r="J110" s="389"/>
      <c r="K110" s="390"/>
      <c r="L110" s="388"/>
      <c r="M110" s="391"/>
      <c r="N110" s="390"/>
      <c r="O110" s="388"/>
      <c r="P110" s="391"/>
      <c r="Q110" s="206"/>
      <c r="R110" s="212"/>
      <c r="S110" s="1018"/>
      <c r="T110" s="210"/>
      <c r="U110" s="210"/>
      <c r="V110" s="212"/>
      <c r="W110" s="212"/>
      <c r="X110" s="212"/>
      <c r="Y110" s="212"/>
      <c r="Z110" s="210"/>
      <c r="AA110" s="212"/>
      <c r="AB110" s="212"/>
    </row>
    <row r="111" spans="1:28" s="211" customFormat="1" ht="15" customHeight="1">
      <c r="A111" s="386"/>
      <c r="B111" s="387"/>
      <c r="C111" s="388"/>
      <c r="D111" s="1016"/>
      <c r="E111" s="387"/>
      <c r="F111" s="388"/>
      <c r="G111" s="1016"/>
      <c r="H111" s="387"/>
      <c r="I111" s="388"/>
      <c r="J111" s="389"/>
      <c r="K111" s="390"/>
      <c r="L111" s="388"/>
      <c r="M111" s="391"/>
      <c r="N111" s="390"/>
      <c r="O111" s="388"/>
      <c r="P111" s="391"/>
      <c r="Q111" s="206"/>
      <c r="R111" s="212"/>
      <c r="S111" s="1018"/>
      <c r="T111" s="210"/>
      <c r="U111" s="210"/>
      <c r="V111" s="212"/>
      <c r="W111" s="212"/>
      <c r="X111" s="212"/>
      <c r="Y111" s="212"/>
      <c r="Z111" s="210"/>
      <c r="AA111" s="212"/>
      <c r="AB111" s="212"/>
    </row>
    <row r="112" spans="1:28" s="390" customFormat="1" ht="15" customHeight="1">
      <c r="A112" s="386"/>
      <c r="B112" s="387"/>
      <c r="C112" s="388"/>
      <c r="D112" s="1016"/>
      <c r="E112" s="387"/>
      <c r="F112" s="388"/>
      <c r="G112" s="1016"/>
      <c r="H112" s="387"/>
      <c r="I112" s="388"/>
      <c r="J112" s="389"/>
      <c r="L112" s="388"/>
      <c r="M112" s="391"/>
      <c r="O112" s="388"/>
      <c r="P112" s="391"/>
      <c r="Q112" s="206"/>
      <c r="R112" s="212"/>
      <c r="S112" s="1018"/>
      <c r="T112" s="210"/>
      <c r="U112" s="210"/>
      <c r="V112" s="212"/>
      <c r="W112" s="212"/>
      <c r="X112" s="212"/>
      <c r="Y112" s="212"/>
      <c r="Z112" s="210"/>
      <c r="AA112" s="212"/>
      <c r="AB112" s="212"/>
    </row>
    <row r="113" spans="1:28" s="390" customFormat="1" ht="15" customHeight="1">
      <c r="A113" s="386"/>
      <c r="B113" s="387"/>
      <c r="C113" s="388"/>
      <c r="D113" s="1016"/>
      <c r="E113" s="387"/>
      <c r="F113" s="388"/>
      <c r="G113" s="1016"/>
      <c r="H113" s="387"/>
      <c r="I113" s="388"/>
      <c r="J113" s="389"/>
      <c r="L113" s="388"/>
      <c r="M113" s="391"/>
      <c r="O113" s="388"/>
      <c r="P113" s="391"/>
      <c r="Q113" s="206"/>
      <c r="R113" s="212"/>
      <c r="S113" s="1018"/>
      <c r="T113" s="210"/>
      <c r="U113" s="210"/>
      <c r="V113" s="212"/>
      <c r="W113" s="212"/>
      <c r="X113" s="212"/>
      <c r="Y113" s="212"/>
      <c r="Z113" s="210"/>
      <c r="AA113" s="212"/>
      <c r="AB113" s="212"/>
    </row>
    <row r="114" spans="1:28" s="390" customFormat="1" ht="15" customHeight="1">
      <c r="A114" s="386"/>
      <c r="B114" s="387"/>
      <c r="C114" s="388"/>
      <c r="D114" s="1016"/>
      <c r="E114" s="387"/>
      <c r="F114" s="388"/>
      <c r="G114" s="1016"/>
      <c r="H114" s="387"/>
      <c r="I114" s="388"/>
      <c r="J114" s="389"/>
      <c r="L114" s="388"/>
      <c r="M114" s="391"/>
      <c r="O114" s="388"/>
      <c r="P114" s="391"/>
      <c r="Q114" s="206"/>
      <c r="R114" s="212"/>
      <c r="S114" s="1018"/>
      <c r="T114" s="210"/>
      <c r="U114" s="210"/>
      <c r="V114" s="212"/>
      <c r="W114" s="212"/>
      <c r="X114" s="212"/>
      <c r="Y114" s="212"/>
      <c r="Z114" s="210"/>
      <c r="AA114" s="212"/>
      <c r="AB114" s="212"/>
    </row>
    <row r="115" spans="1:28" s="390" customFormat="1" ht="15" customHeight="1">
      <c r="A115" s="386"/>
      <c r="B115" s="387"/>
      <c r="C115" s="388"/>
      <c r="D115" s="1016"/>
      <c r="E115" s="387"/>
      <c r="F115" s="388"/>
      <c r="G115" s="1016"/>
      <c r="H115" s="387"/>
      <c r="I115" s="388"/>
      <c r="J115" s="389"/>
      <c r="L115" s="388"/>
      <c r="M115" s="391"/>
      <c r="O115" s="388"/>
      <c r="P115" s="391"/>
      <c r="Q115" s="206"/>
      <c r="R115" s="212"/>
      <c r="S115" s="1018"/>
      <c r="T115" s="210"/>
      <c r="U115" s="210"/>
      <c r="V115" s="212"/>
      <c r="W115" s="212"/>
      <c r="X115" s="212"/>
      <c r="Y115" s="212"/>
      <c r="Z115" s="210"/>
      <c r="AA115" s="212"/>
      <c r="AB115" s="212"/>
    </row>
    <row r="116" spans="1:28" s="390" customFormat="1" ht="15" customHeight="1">
      <c r="A116" s="386"/>
      <c r="B116" s="387"/>
      <c r="C116" s="388"/>
      <c r="D116" s="1016"/>
      <c r="E116" s="387"/>
      <c r="F116" s="388"/>
      <c r="G116" s="1016"/>
      <c r="H116" s="387"/>
      <c r="I116" s="388"/>
      <c r="J116" s="389"/>
      <c r="L116" s="388"/>
      <c r="M116" s="391"/>
      <c r="O116" s="388"/>
      <c r="P116" s="391"/>
      <c r="Q116" s="206"/>
      <c r="R116" s="212"/>
      <c r="S116" s="1018"/>
      <c r="T116" s="210"/>
      <c r="U116" s="210"/>
      <c r="V116" s="212"/>
      <c r="W116" s="212"/>
      <c r="X116" s="212"/>
      <c r="Y116" s="212"/>
      <c r="Z116" s="210"/>
      <c r="AA116" s="212"/>
      <c r="AB116" s="212"/>
    </row>
    <row r="117" spans="1:28" s="390" customFormat="1" ht="15" customHeight="1">
      <c r="A117" s="386"/>
      <c r="B117" s="387"/>
      <c r="C117" s="388"/>
      <c r="D117" s="1016"/>
      <c r="E117" s="387"/>
      <c r="F117" s="388"/>
      <c r="G117" s="1016"/>
      <c r="H117" s="387"/>
      <c r="I117" s="388"/>
      <c r="J117" s="389"/>
      <c r="L117" s="388"/>
      <c r="M117" s="391"/>
      <c r="O117" s="388"/>
      <c r="P117" s="391"/>
      <c r="Q117" s="206"/>
      <c r="R117" s="212"/>
      <c r="S117" s="1018"/>
      <c r="T117" s="210"/>
      <c r="U117" s="210"/>
      <c r="V117" s="212"/>
      <c r="W117" s="212"/>
      <c r="X117" s="212"/>
      <c r="Y117" s="212"/>
      <c r="Z117" s="210"/>
      <c r="AA117" s="212"/>
      <c r="AB117" s="212"/>
    </row>
    <row r="118" spans="1:28" s="390" customFormat="1" ht="15" customHeight="1">
      <c r="A118" s="386"/>
      <c r="B118" s="387"/>
      <c r="C118" s="388"/>
      <c r="D118" s="1016"/>
      <c r="E118" s="387"/>
      <c r="F118" s="388"/>
      <c r="G118" s="1016"/>
      <c r="H118" s="387"/>
      <c r="I118" s="388"/>
      <c r="J118" s="389"/>
      <c r="L118" s="388"/>
      <c r="M118" s="391"/>
      <c r="O118" s="388"/>
      <c r="P118" s="391"/>
      <c r="Q118" s="206"/>
      <c r="R118" s="212"/>
      <c r="S118" s="1018"/>
      <c r="T118" s="210"/>
      <c r="U118" s="210"/>
      <c r="V118" s="212"/>
      <c r="W118" s="212"/>
      <c r="X118" s="212"/>
      <c r="Y118" s="212"/>
      <c r="Z118" s="210"/>
      <c r="AA118" s="212"/>
      <c r="AB118" s="212"/>
    </row>
  </sheetData>
  <mergeCells count="12">
    <mergeCell ref="N38:P38"/>
    <mergeCell ref="A5:A6"/>
    <mergeCell ref="B5:D5"/>
    <mergeCell ref="E5:G5"/>
    <mergeCell ref="H5:J5"/>
    <mergeCell ref="K5:M5"/>
    <mergeCell ref="N5:P5"/>
    <mergeCell ref="A38:A39"/>
    <mergeCell ref="B38:D38"/>
    <mergeCell ref="E38:G38"/>
    <mergeCell ref="H38:J38"/>
    <mergeCell ref="K38:M38"/>
  </mergeCells>
  <phoneticPr fontId="34"/>
  <printOptions horizontalCentered="1"/>
  <pageMargins left="0" right="0" top="0" bottom="0"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121"/>
  <sheetViews>
    <sheetView zoomScale="110" zoomScaleNormal="110" workbookViewId="0">
      <selection activeCell="L64" sqref="L64"/>
    </sheetView>
  </sheetViews>
  <sheetFormatPr defaultRowHeight="15" customHeight="1"/>
  <cols>
    <col min="1" max="1" width="2.75" style="386" customWidth="1"/>
    <col min="2" max="2" width="7.5" style="387" customWidth="1"/>
    <col min="3" max="3" width="5" style="388" customWidth="1"/>
    <col min="4" max="4" width="5.75" style="389" customWidth="1"/>
    <col min="5" max="5" width="7.5" style="387" customWidth="1"/>
    <col min="6" max="6" width="5" style="388" customWidth="1"/>
    <col min="7" max="7" width="5.75" style="389" customWidth="1"/>
    <col min="8" max="8" width="7.5" style="390" customWidth="1"/>
    <col min="9" max="9" width="5" style="388" customWidth="1"/>
    <col min="10" max="10" width="5.75" style="391" customWidth="1"/>
    <col min="11" max="11" width="7.5" style="390" customWidth="1"/>
    <col min="12" max="12" width="5" style="388" customWidth="1"/>
    <col min="13" max="13" width="5.75" style="391" customWidth="1"/>
    <col min="14" max="14" width="7.5" style="390" customWidth="1"/>
    <col min="15" max="15" width="5" style="388" customWidth="1"/>
    <col min="16" max="16" width="5.75" style="391" customWidth="1"/>
    <col min="17" max="17" width="2.75" style="206" customWidth="1"/>
    <col min="18" max="16384" width="9" style="206"/>
  </cols>
  <sheetData>
    <row r="1" spans="1:32" ht="2.1" customHeight="1"/>
    <row r="2" spans="1:32" ht="54.75" customHeight="1">
      <c r="A2" s="869"/>
      <c r="B2" s="869"/>
      <c r="C2" s="869"/>
      <c r="D2" s="869"/>
      <c r="E2" s="869"/>
      <c r="F2" s="869"/>
      <c r="G2" s="869"/>
      <c r="H2" s="869"/>
      <c r="I2" s="869"/>
      <c r="J2" s="869"/>
      <c r="K2" s="869"/>
      <c r="L2" s="869"/>
      <c r="M2" s="869"/>
      <c r="N2" s="869"/>
      <c r="O2" s="869"/>
      <c r="P2" s="869"/>
      <c r="Q2" s="391"/>
    </row>
    <row r="3" spans="1:32" ht="17.25" customHeight="1">
      <c r="A3" s="870" t="s">
        <v>1553</v>
      </c>
      <c r="B3" s="871"/>
      <c r="C3" s="871"/>
      <c r="D3" s="1088"/>
      <c r="E3" s="871"/>
      <c r="F3" s="871"/>
      <c r="G3" s="1088"/>
      <c r="H3" s="871"/>
      <c r="I3" s="873"/>
      <c r="J3" s="869"/>
      <c r="K3" s="869"/>
      <c r="L3" s="869"/>
      <c r="M3" s="869"/>
      <c r="N3" s="869"/>
      <c r="O3" s="869"/>
      <c r="P3" s="869"/>
    </row>
    <row r="4" spans="1:32" ht="13.35" customHeight="1" thickBot="1">
      <c r="J4" s="869"/>
      <c r="K4" s="869"/>
      <c r="L4" s="869"/>
      <c r="M4" s="869"/>
      <c r="N4" s="869"/>
      <c r="O4" s="869"/>
      <c r="P4" s="869"/>
    </row>
    <row r="5" spans="1:32" ht="30.75" customHeight="1">
      <c r="A5" s="1361" t="s">
        <v>1442</v>
      </c>
      <c r="B5" s="1363" t="s">
        <v>1084</v>
      </c>
      <c r="C5" s="1364"/>
      <c r="D5" s="1365"/>
      <c r="E5" s="1366" t="s">
        <v>1443</v>
      </c>
      <c r="F5" s="1367"/>
      <c r="G5" s="1368"/>
      <c r="H5" s="1358" t="s">
        <v>1241</v>
      </c>
      <c r="I5" s="1359"/>
      <c r="J5" s="1360"/>
      <c r="K5" s="1358" t="s">
        <v>1242</v>
      </c>
      <c r="L5" s="1359"/>
      <c r="M5" s="1360"/>
      <c r="N5" s="1358" t="s">
        <v>1243</v>
      </c>
      <c r="O5" s="1359"/>
      <c r="P5" s="1360"/>
    </row>
    <row r="6" spans="1:32" ht="30.75" customHeight="1" thickBot="1">
      <c r="A6" s="1362"/>
      <c r="B6" s="874" t="s">
        <v>1244</v>
      </c>
      <c r="C6" s="875" t="s">
        <v>1554</v>
      </c>
      <c r="D6" s="876" t="s">
        <v>13</v>
      </c>
      <c r="E6" s="877" t="s">
        <v>1244</v>
      </c>
      <c r="F6" s="878" t="s">
        <v>1554</v>
      </c>
      <c r="G6" s="1089" t="s">
        <v>13</v>
      </c>
      <c r="H6" s="880" t="s">
        <v>1244</v>
      </c>
      <c r="I6" s="878" t="s">
        <v>1554</v>
      </c>
      <c r="J6" s="881" t="s">
        <v>13</v>
      </c>
      <c r="K6" s="882" t="s">
        <v>1244</v>
      </c>
      <c r="L6" s="878" t="s">
        <v>1554</v>
      </c>
      <c r="M6" s="883" t="s">
        <v>13</v>
      </c>
      <c r="N6" s="884" t="s">
        <v>1244</v>
      </c>
      <c r="O6" s="878" t="s">
        <v>1554</v>
      </c>
      <c r="P6" s="883" t="s">
        <v>13</v>
      </c>
    </row>
    <row r="7" spans="1:32" s="212" customFormat="1" ht="27.75" customHeight="1">
      <c r="A7" s="885">
        <v>1</v>
      </c>
      <c r="B7" s="886" t="s">
        <v>1555</v>
      </c>
      <c r="C7" s="887">
        <v>47236</v>
      </c>
      <c r="D7" s="1147">
        <f>C7/F7-1</f>
        <v>-5.6416301785112699E-3</v>
      </c>
      <c r="E7" s="886" t="s">
        <v>1555</v>
      </c>
      <c r="F7" s="887">
        <v>47504</v>
      </c>
      <c r="G7" s="1147">
        <v>-0.17006184702470384</v>
      </c>
      <c r="H7" s="889" t="s">
        <v>1555</v>
      </c>
      <c r="I7" s="890">
        <v>57238</v>
      </c>
      <c r="J7" s="891" t="s">
        <v>1556</v>
      </c>
      <c r="K7" s="892" t="s">
        <v>1555</v>
      </c>
      <c r="L7" s="890">
        <v>56313</v>
      </c>
      <c r="M7" s="893" t="s">
        <v>1317</v>
      </c>
      <c r="N7" s="889" t="s">
        <v>1555</v>
      </c>
      <c r="O7" s="890">
        <v>50289</v>
      </c>
      <c r="P7" s="1204" t="s">
        <v>1557</v>
      </c>
      <c r="R7" s="206"/>
      <c r="S7" s="206"/>
      <c r="T7" s="206"/>
      <c r="U7" s="206"/>
      <c r="V7" s="206"/>
      <c r="W7" s="206"/>
      <c r="X7" s="206"/>
      <c r="Y7" s="206"/>
      <c r="Z7" s="206"/>
      <c r="AA7" s="206"/>
      <c r="AB7" s="206"/>
      <c r="AC7" s="206"/>
      <c r="AD7" s="206"/>
      <c r="AE7" s="206"/>
      <c r="AF7" s="206"/>
    </row>
    <row r="8" spans="1:32" s="212" customFormat="1" ht="27.75" customHeight="1">
      <c r="A8" s="894">
        <v>2</v>
      </c>
      <c r="B8" s="895" t="s">
        <v>1558</v>
      </c>
      <c r="C8" s="896">
        <v>45587</v>
      </c>
      <c r="D8" s="888">
        <f>C8/F9-1</f>
        <v>8.9425259887680797E-2</v>
      </c>
      <c r="E8" s="895" t="s">
        <v>1559</v>
      </c>
      <c r="F8" s="896">
        <v>42707</v>
      </c>
      <c r="G8" s="1147">
        <v>-1.0082981781095013E-2</v>
      </c>
      <c r="H8" s="898" t="s">
        <v>1559</v>
      </c>
      <c r="I8" s="899">
        <v>43142</v>
      </c>
      <c r="J8" s="1150">
        <v>-8.3999999999999995E-3</v>
      </c>
      <c r="K8" s="901" t="s">
        <v>1559</v>
      </c>
      <c r="L8" s="899">
        <v>43507</v>
      </c>
      <c r="M8" s="902" t="s">
        <v>1560</v>
      </c>
      <c r="N8" s="898" t="s">
        <v>1561</v>
      </c>
      <c r="O8" s="899">
        <v>44819</v>
      </c>
      <c r="P8" s="902" t="s">
        <v>1308</v>
      </c>
      <c r="R8" s="206"/>
      <c r="S8" s="206"/>
      <c r="T8" s="206"/>
      <c r="U8" s="206"/>
      <c r="V8" s="206"/>
      <c r="W8" s="206"/>
      <c r="X8" s="206"/>
      <c r="Y8" s="206"/>
      <c r="Z8" s="206"/>
      <c r="AA8" s="206"/>
      <c r="AB8" s="206"/>
      <c r="AC8" s="206"/>
      <c r="AD8" s="206"/>
      <c r="AE8" s="206"/>
      <c r="AF8" s="206"/>
    </row>
    <row r="9" spans="1:32" s="212" customFormat="1" ht="27.75" customHeight="1">
      <c r="A9" s="894">
        <v>3</v>
      </c>
      <c r="B9" s="895" t="s">
        <v>1245</v>
      </c>
      <c r="C9" s="896">
        <v>40014</v>
      </c>
      <c r="D9" s="1147">
        <f>C9/F8-1</f>
        <v>-6.3057578382934909E-2</v>
      </c>
      <c r="E9" s="895" t="s">
        <v>1558</v>
      </c>
      <c r="F9" s="896">
        <v>41845</v>
      </c>
      <c r="G9" s="888">
        <v>6.6033169439278616E-2</v>
      </c>
      <c r="H9" s="898" t="s">
        <v>1561</v>
      </c>
      <c r="I9" s="903">
        <v>41202</v>
      </c>
      <c r="J9" s="1150">
        <v>-2.7699999999999999E-2</v>
      </c>
      <c r="K9" s="901" t="s">
        <v>1561</v>
      </c>
      <c r="L9" s="903">
        <v>42375</v>
      </c>
      <c r="M9" s="1151">
        <v>-5.45E-2</v>
      </c>
      <c r="N9" s="898" t="s">
        <v>1559</v>
      </c>
      <c r="O9" s="903">
        <v>43147</v>
      </c>
      <c r="P9" s="902" t="s">
        <v>1562</v>
      </c>
      <c r="R9" s="206"/>
      <c r="S9" s="206"/>
      <c r="T9" s="206"/>
      <c r="U9" s="206"/>
      <c r="V9" s="206"/>
      <c r="W9" s="206"/>
      <c r="X9" s="206"/>
      <c r="Y9" s="206"/>
      <c r="Z9" s="206"/>
      <c r="AA9" s="206"/>
      <c r="AB9" s="206"/>
      <c r="AC9" s="206"/>
      <c r="AD9" s="206"/>
      <c r="AE9" s="206"/>
      <c r="AF9" s="206"/>
    </row>
    <row r="10" spans="1:32" s="212" customFormat="1" ht="27.75" customHeight="1">
      <c r="A10" s="894">
        <v>4</v>
      </c>
      <c r="B10" s="895" t="s">
        <v>26</v>
      </c>
      <c r="C10" s="896">
        <v>33732</v>
      </c>
      <c r="D10" s="888">
        <f>C10/F12-1</f>
        <v>0.15575961077228806</v>
      </c>
      <c r="E10" s="895" t="s">
        <v>1561</v>
      </c>
      <c r="F10" s="896">
        <v>38589</v>
      </c>
      <c r="G10" s="1147">
        <v>-6.3419251492645934E-2</v>
      </c>
      <c r="H10" s="898" t="s">
        <v>1558</v>
      </c>
      <c r="I10" s="903">
        <v>39253</v>
      </c>
      <c r="J10" s="900" t="s">
        <v>1563</v>
      </c>
      <c r="K10" s="901" t="s">
        <v>1558</v>
      </c>
      <c r="L10" s="903">
        <v>35243</v>
      </c>
      <c r="M10" s="902" t="s">
        <v>1564</v>
      </c>
      <c r="N10" s="898" t="s">
        <v>1558</v>
      </c>
      <c r="O10" s="903">
        <v>33271</v>
      </c>
      <c r="P10" s="902" t="s">
        <v>1565</v>
      </c>
      <c r="R10" s="206"/>
      <c r="S10" s="206"/>
      <c r="T10" s="206"/>
      <c r="U10" s="206"/>
      <c r="V10" s="206"/>
      <c r="W10" s="206"/>
      <c r="X10" s="206"/>
      <c r="Y10" s="206"/>
      <c r="Z10" s="206"/>
      <c r="AA10" s="206"/>
      <c r="AB10" s="206"/>
      <c r="AC10" s="206"/>
      <c r="AD10" s="206"/>
      <c r="AE10" s="206"/>
      <c r="AF10" s="206"/>
    </row>
    <row r="11" spans="1:32" s="212" customFormat="1" ht="27.75" customHeight="1" thickBot="1">
      <c r="A11" s="894">
        <v>5</v>
      </c>
      <c r="B11" s="995" t="s">
        <v>1257</v>
      </c>
      <c r="C11" s="996">
        <v>30119</v>
      </c>
      <c r="D11" s="1157">
        <f>C11/F10-1</f>
        <v>-0.21949260151856742</v>
      </c>
      <c r="E11" s="908" t="s">
        <v>1566</v>
      </c>
      <c r="F11" s="909">
        <v>30869</v>
      </c>
      <c r="G11" s="1023">
        <v>1.7335134956991682E-2</v>
      </c>
      <c r="H11" s="911" t="s">
        <v>1566</v>
      </c>
      <c r="I11" s="912">
        <v>30343</v>
      </c>
      <c r="J11" s="913" t="s">
        <v>1402</v>
      </c>
      <c r="K11" s="914" t="s">
        <v>1566</v>
      </c>
      <c r="L11" s="912">
        <v>29215</v>
      </c>
      <c r="M11" s="915" t="s">
        <v>1363</v>
      </c>
      <c r="N11" s="911" t="s">
        <v>1566</v>
      </c>
      <c r="O11" s="912">
        <v>28523</v>
      </c>
      <c r="P11" s="1090" t="s">
        <v>929</v>
      </c>
      <c r="R11" s="206"/>
      <c r="S11" s="206"/>
      <c r="T11" s="206"/>
      <c r="U11" s="206"/>
      <c r="V11" s="206"/>
      <c r="W11" s="206"/>
      <c r="X11" s="206"/>
      <c r="Y11" s="206"/>
      <c r="Z11" s="206"/>
      <c r="AA11" s="206"/>
      <c r="AB11" s="206"/>
      <c r="AC11" s="206"/>
      <c r="AD11" s="206"/>
      <c r="AE11" s="206"/>
      <c r="AF11" s="206"/>
    </row>
    <row r="12" spans="1:32" s="212" customFormat="1" ht="27.75" customHeight="1">
      <c r="A12" s="916">
        <v>6</v>
      </c>
      <c r="B12" s="920" t="s">
        <v>1263</v>
      </c>
      <c r="C12" s="921">
        <v>30005</v>
      </c>
      <c r="D12" s="1158">
        <f>C12/F11-1</f>
        <v>-2.7989244873497632E-2</v>
      </c>
      <c r="E12" s="920" t="s">
        <v>26</v>
      </c>
      <c r="F12" s="921">
        <v>29186</v>
      </c>
      <c r="G12" s="919">
        <v>0.12979522316416992</v>
      </c>
      <c r="H12" s="922" t="s">
        <v>26</v>
      </c>
      <c r="I12" s="923">
        <v>25833</v>
      </c>
      <c r="J12" s="924" t="s">
        <v>1567</v>
      </c>
      <c r="K12" s="925" t="s">
        <v>26</v>
      </c>
      <c r="L12" s="923">
        <v>24454</v>
      </c>
      <c r="M12" s="926" t="s">
        <v>1568</v>
      </c>
      <c r="N12" s="922" t="s">
        <v>26</v>
      </c>
      <c r="O12" s="923">
        <v>23041</v>
      </c>
      <c r="P12" s="926" t="s">
        <v>1569</v>
      </c>
      <c r="R12" s="206"/>
      <c r="S12" s="206"/>
      <c r="T12" s="206"/>
      <c r="U12" s="206"/>
      <c r="V12" s="206"/>
      <c r="W12" s="206"/>
      <c r="X12" s="206"/>
      <c r="Y12" s="206"/>
      <c r="Z12" s="206"/>
      <c r="AA12" s="206"/>
      <c r="AB12" s="206"/>
      <c r="AC12" s="206"/>
      <c r="AD12" s="206"/>
      <c r="AE12" s="206"/>
      <c r="AF12" s="206"/>
    </row>
    <row r="13" spans="1:32" s="212" customFormat="1" ht="27.75" customHeight="1">
      <c r="A13" s="894">
        <v>7</v>
      </c>
      <c r="B13" s="895" t="s">
        <v>1570</v>
      </c>
      <c r="C13" s="896">
        <v>24174</v>
      </c>
      <c r="D13" s="888">
        <f>C13/F13-1</f>
        <v>7.736874944290939E-2</v>
      </c>
      <c r="E13" s="895" t="s">
        <v>1570</v>
      </c>
      <c r="F13" s="896">
        <v>22438</v>
      </c>
      <c r="G13" s="888">
        <v>5.3971534595330883E-2</v>
      </c>
      <c r="H13" s="898" t="s">
        <v>1275</v>
      </c>
      <c r="I13" s="903">
        <v>21289</v>
      </c>
      <c r="J13" s="900" t="s">
        <v>1571</v>
      </c>
      <c r="K13" s="901" t="s">
        <v>1275</v>
      </c>
      <c r="L13" s="903">
        <v>20580</v>
      </c>
      <c r="M13" s="902" t="s">
        <v>1572</v>
      </c>
      <c r="N13" s="898" t="s">
        <v>1275</v>
      </c>
      <c r="O13" s="903">
        <v>19954</v>
      </c>
      <c r="P13" s="1151">
        <v>-8.0000000000000004E-4</v>
      </c>
      <c r="R13" s="206"/>
      <c r="S13" s="206"/>
      <c r="T13" s="206"/>
      <c r="U13" s="206"/>
      <c r="V13" s="206"/>
      <c r="W13" s="206"/>
      <c r="X13" s="206"/>
      <c r="Y13" s="206"/>
      <c r="Z13" s="206"/>
      <c r="AA13" s="206"/>
      <c r="AB13" s="206"/>
      <c r="AC13" s="206"/>
      <c r="AD13" s="206"/>
      <c r="AE13" s="206"/>
      <c r="AF13" s="206"/>
    </row>
    <row r="14" spans="1:32" s="212" customFormat="1" ht="27.75" customHeight="1">
      <c r="A14" s="894">
        <v>8</v>
      </c>
      <c r="B14" s="895" t="s">
        <v>1573</v>
      </c>
      <c r="C14" s="896">
        <v>13252</v>
      </c>
      <c r="D14" s="888">
        <f>C14/F15-1</f>
        <v>0.12381275440976935</v>
      </c>
      <c r="E14" s="895" t="s">
        <v>1574</v>
      </c>
      <c r="F14" s="896">
        <v>11953</v>
      </c>
      <c r="G14" s="1147">
        <v>-3.0968788001621395E-2</v>
      </c>
      <c r="H14" s="898" t="s">
        <v>1574</v>
      </c>
      <c r="I14" s="903">
        <v>12335</v>
      </c>
      <c r="J14" s="900" t="s">
        <v>1575</v>
      </c>
      <c r="K14" s="901" t="s">
        <v>1574</v>
      </c>
      <c r="L14" s="903">
        <v>12277</v>
      </c>
      <c r="M14" s="1151">
        <v>-1.6799999999999999E-2</v>
      </c>
      <c r="N14" s="898" t="s">
        <v>1576</v>
      </c>
      <c r="O14" s="903">
        <v>12487</v>
      </c>
      <c r="P14" s="1151">
        <v>-5.9900000000000002E-2</v>
      </c>
      <c r="R14" s="206"/>
      <c r="S14" s="206"/>
      <c r="T14" s="206"/>
      <c r="U14" s="206"/>
      <c r="V14" s="206"/>
      <c r="W14" s="206"/>
      <c r="X14" s="206"/>
      <c r="Y14" s="206"/>
      <c r="Z14" s="206"/>
      <c r="AA14" s="206"/>
      <c r="AB14" s="206"/>
      <c r="AC14" s="206"/>
      <c r="AD14" s="206"/>
      <c r="AE14" s="206"/>
      <c r="AF14" s="206"/>
    </row>
    <row r="15" spans="1:32" s="212" customFormat="1" ht="27.75" customHeight="1">
      <c r="A15" s="894">
        <v>9</v>
      </c>
      <c r="B15" s="895" t="s">
        <v>1271</v>
      </c>
      <c r="C15" s="896">
        <v>11775</v>
      </c>
      <c r="D15" s="1147">
        <f>C15/F14-1</f>
        <v>-1.4891658997741142E-2</v>
      </c>
      <c r="E15" s="895" t="s">
        <v>1301</v>
      </c>
      <c r="F15" s="896">
        <v>11792</v>
      </c>
      <c r="G15" s="888">
        <v>1.558866592024799E-2</v>
      </c>
      <c r="H15" s="898" t="s">
        <v>1301</v>
      </c>
      <c r="I15" s="903">
        <v>11611</v>
      </c>
      <c r="J15" s="900" t="s">
        <v>1577</v>
      </c>
      <c r="K15" s="901" t="s">
        <v>1311</v>
      </c>
      <c r="L15" s="903">
        <v>11776</v>
      </c>
      <c r="M15" s="902" t="s">
        <v>1578</v>
      </c>
      <c r="N15" s="898" t="s">
        <v>1311</v>
      </c>
      <c r="O15" s="903">
        <v>11436</v>
      </c>
      <c r="P15" s="902" t="s">
        <v>1579</v>
      </c>
      <c r="R15" s="206"/>
      <c r="S15" s="206"/>
      <c r="T15" s="206"/>
      <c r="U15" s="206"/>
      <c r="V15" s="206"/>
      <c r="W15" s="206"/>
      <c r="X15" s="206"/>
      <c r="Y15" s="206"/>
      <c r="Z15" s="206"/>
      <c r="AA15" s="206"/>
      <c r="AB15" s="206"/>
      <c r="AC15" s="206"/>
      <c r="AD15" s="206"/>
      <c r="AE15" s="206"/>
      <c r="AF15" s="206"/>
    </row>
    <row r="16" spans="1:32" s="212" customFormat="1" ht="27.75" customHeight="1" thickBot="1">
      <c r="A16" s="927">
        <v>10</v>
      </c>
      <c r="B16" s="947" t="s">
        <v>1309</v>
      </c>
      <c r="C16" s="929">
        <v>11582</v>
      </c>
      <c r="D16" s="1026">
        <f>C16/F16-1</f>
        <v>1.7124791428822395E-2</v>
      </c>
      <c r="E16" s="947" t="s">
        <v>1331</v>
      </c>
      <c r="F16" s="929">
        <v>11387</v>
      </c>
      <c r="G16" s="1026">
        <v>0.15194739504299437</v>
      </c>
      <c r="H16" s="948" t="s">
        <v>1316</v>
      </c>
      <c r="I16" s="933">
        <v>11521</v>
      </c>
      <c r="J16" s="934" t="s">
        <v>1580</v>
      </c>
      <c r="K16" s="949" t="s">
        <v>1316</v>
      </c>
      <c r="L16" s="933">
        <v>10297</v>
      </c>
      <c r="M16" s="936" t="s">
        <v>1581</v>
      </c>
      <c r="N16" s="948" t="s">
        <v>1316</v>
      </c>
      <c r="O16" s="933">
        <v>10074</v>
      </c>
      <c r="P16" s="1152">
        <v>-3.0099999999999998E-2</v>
      </c>
      <c r="R16" s="206"/>
      <c r="S16" s="206"/>
      <c r="T16" s="206"/>
      <c r="U16" s="206"/>
      <c r="V16" s="206"/>
      <c r="W16" s="206"/>
      <c r="X16" s="206"/>
      <c r="Y16" s="206"/>
      <c r="Z16" s="206"/>
      <c r="AA16" s="206"/>
      <c r="AB16" s="206"/>
      <c r="AC16" s="206"/>
      <c r="AD16" s="206"/>
      <c r="AE16" s="206"/>
      <c r="AF16" s="206"/>
    </row>
    <row r="17" spans="1:32" s="212" customFormat="1" ht="27.75" customHeight="1">
      <c r="A17" s="885">
        <v>11</v>
      </c>
      <c r="B17" s="886" t="s">
        <v>1582</v>
      </c>
      <c r="C17" s="887">
        <v>10879</v>
      </c>
      <c r="D17" s="888">
        <f>C17/F18-1</f>
        <v>0.10000000000000009</v>
      </c>
      <c r="E17" s="886" t="s">
        <v>1322</v>
      </c>
      <c r="F17" s="887">
        <v>10563</v>
      </c>
      <c r="G17" s="888">
        <v>0.1147108484592656</v>
      </c>
      <c r="H17" s="1091" t="s">
        <v>1323</v>
      </c>
      <c r="I17" s="940">
        <v>10699</v>
      </c>
      <c r="J17" s="891" t="s">
        <v>1583</v>
      </c>
      <c r="K17" s="892" t="s">
        <v>1584</v>
      </c>
      <c r="L17" s="940">
        <v>9480</v>
      </c>
      <c r="M17" s="893" t="s">
        <v>1585</v>
      </c>
      <c r="N17" s="889" t="s">
        <v>1291</v>
      </c>
      <c r="O17" s="940">
        <v>9476</v>
      </c>
      <c r="P17" s="893" t="s">
        <v>1586</v>
      </c>
      <c r="R17" s="206"/>
      <c r="S17" s="206"/>
      <c r="T17" s="206"/>
      <c r="U17" s="206"/>
      <c r="V17" s="206"/>
      <c r="W17" s="206"/>
      <c r="X17" s="206"/>
      <c r="Y17" s="206"/>
      <c r="Z17" s="206"/>
      <c r="AA17" s="206"/>
      <c r="AB17" s="206"/>
      <c r="AC17" s="206"/>
      <c r="AD17" s="206"/>
      <c r="AE17" s="206"/>
      <c r="AF17" s="206"/>
    </row>
    <row r="18" spans="1:32" s="212" customFormat="1" ht="27.75" customHeight="1">
      <c r="A18" s="894">
        <v>12</v>
      </c>
      <c r="B18" s="895" t="s">
        <v>1321</v>
      </c>
      <c r="C18" s="896">
        <v>10442</v>
      </c>
      <c r="D18" s="1147">
        <f>C18/F17-1</f>
        <v>-1.1455079049512484E-2</v>
      </c>
      <c r="E18" s="895" t="s">
        <v>1335</v>
      </c>
      <c r="F18" s="896">
        <v>9890</v>
      </c>
      <c r="G18" s="888">
        <v>0.14216422219655844</v>
      </c>
      <c r="H18" s="898" t="s">
        <v>1331</v>
      </c>
      <c r="I18" s="903">
        <v>9885</v>
      </c>
      <c r="J18" s="900" t="s">
        <v>1587</v>
      </c>
      <c r="K18" s="901" t="s">
        <v>1301</v>
      </c>
      <c r="L18" s="903">
        <v>8630</v>
      </c>
      <c r="M18" s="902" t="s">
        <v>1588</v>
      </c>
      <c r="N18" s="898" t="s">
        <v>1301</v>
      </c>
      <c r="O18" s="903">
        <v>8564</v>
      </c>
      <c r="P18" s="1151">
        <v>-0.21229999999999999</v>
      </c>
      <c r="R18" s="206"/>
      <c r="S18" s="206"/>
      <c r="T18" s="206"/>
      <c r="U18" s="206"/>
      <c r="V18" s="206"/>
      <c r="W18" s="206"/>
      <c r="X18" s="206"/>
      <c r="Y18" s="206"/>
      <c r="Z18" s="206"/>
      <c r="AA18" s="206"/>
      <c r="AB18" s="206"/>
      <c r="AC18" s="206"/>
      <c r="AD18" s="206"/>
      <c r="AE18" s="206"/>
      <c r="AF18" s="206"/>
    </row>
    <row r="19" spans="1:32" s="212" customFormat="1" ht="27.75" customHeight="1">
      <c r="A19" s="894">
        <v>13</v>
      </c>
      <c r="B19" s="895" t="s">
        <v>1311</v>
      </c>
      <c r="C19" s="896">
        <v>8923</v>
      </c>
      <c r="D19" s="888">
        <f>C19/F22-1</f>
        <v>0.13871873404798363</v>
      </c>
      <c r="E19" s="895" t="s">
        <v>1316</v>
      </c>
      <c r="F19" s="896">
        <v>9828</v>
      </c>
      <c r="G19" s="1147">
        <v>-0.14694904956166999</v>
      </c>
      <c r="H19" s="898" t="s">
        <v>1322</v>
      </c>
      <c r="I19" s="903">
        <v>9476</v>
      </c>
      <c r="J19" s="900" t="s">
        <v>1589</v>
      </c>
      <c r="K19" s="901" t="s">
        <v>1322</v>
      </c>
      <c r="L19" s="903">
        <v>8174</v>
      </c>
      <c r="M19" s="902" t="s">
        <v>1590</v>
      </c>
      <c r="N19" s="898" t="s">
        <v>1319</v>
      </c>
      <c r="O19" s="903">
        <v>8309</v>
      </c>
      <c r="P19" s="902" t="s">
        <v>1591</v>
      </c>
      <c r="R19" s="206"/>
      <c r="S19" s="206"/>
      <c r="T19" s="206"/>
      <c r="U19" s="206"/>
      <c r="V19" s="206"/>
      <c r="W19" s="206"/>
      <c r="X19" s="206"/>
      <c r="Y19" s="206"/>
      <c r="Z19" s="206"/>
      <c r="AA19" s="206"/>
      <c r="AB19" s="206"/>
      <c r="AC19" s="206"/>
      <c r="AD19" s="206"/>
      <c r="AE19" s="206"/>
      <c r="AF19" s="206"/>
    </row>
    <row r="20" spans="1:32" s="212" customFormat="1" ht="27.75" customHeight="1">
      <c r="A20" s="894">
        <v>14</v>
      </c>
      <c r="B20" s="895" t="s">
        <v>1316</v>
      </c>
      <c r="C20" s="896">
        <v>8714</v>
      </c>
      <c r="D20" s="1173">
        <f>C20/F19-1</f>
        <v>-0.11334961334961335</v>
      </c>
      <c r="E20" s="908" t="s">
        <v>1592</v>
      </c>
      <c r="F20" s="909">
        <v>9248</v>
      </c>
      <c r="G20" s="1090" t="s">
        <v>1432</v>
      </c>
      <c r="H20" s="898" t="s">
        <v>1593</v>
      </c>
      <c r="I20" s="903">
        <v>8781</v>
      </c>
      <c r="J20" s="900">
        <v>1.1599999999999999E-2</v>
      </c>
      <c r="K20" s="901" t="s">
        <v>1593</v>
      </c>
      <c r="L20" s="903">
        <v>7620</v>
      </c>
      <c r="M20" s="902" t="s">
        <v>1594</v>
      </c>
      <c r="N20" s="898" t="s">
        <v>1322</v>
      </c>
      <c r="O20" s="903">
        <v>7809</v>
      </c>
      <c r="P20" s="902" t="s">
        <v>1595</v>
      </c>
      <c r="R20" s="206"/>
      <c r="S20" s="206"/>
      <c r="T20" s="206"/>
      <c r="U20" s="206"/>
      <c r="V20" s="206"/>
      <c r="W20" s="206"/>
      <c r="X20" s="206"/>
      <c r="Y20" s="206"/>
      <c r="Z20" s="206"/>
      <c r="AA20" s="206"/>
      <c r="AB20" s="206"/>
      <c r="AC20" s="206"/>
      <c r="AD20" s="206"/>
      <c r="AE20" s="206"/>
      <c r="AF20" s="206"/>
    </row>
    <row r="21" spans="1:32" s="212" customFormat="1" ht="27.75" customHeight="1" thickBot="1">
      <c r="A21" s="894">
        <v>15</v>
      </c>
      <c r="B21" s="908" t="s">
        <v>1276</v>
      </c>
      <c r="C21" s="909">
        <v>8606</v>
      </c>
      <c r="D21" s="1023">
        <f>C21/F21-1</f>
        <v>5.0024402147389013E-2</v>
      </c>
      <c r="E21" s="947" t="s">
        <v>1593</v>
      </c>
      <c r="F21" s="929">
        <v>8196</v>
      </c>
      <c r="G21" s="1156">
        <v>-6.6621113768363549E-2</v>
      </c>
      <c r="H21" s="911" t="s">
        <v>1335</v>
      </c>
      <c r="I21" s="912">
        <v>8659</v>
      </c>
      <c r="J21" s="913" t="s">
        <v>1596</v>
      </c>
      <c r="K21" s="914" t="s">
        <v>1319</v>
      </c>
      <c r="L21" s="912">
        <v>7552</v>
      </c>
      <c r="M21" s="1153">
        <v>-9.11E-2</v>
      </c>
      <c r="N21" s="1092" t="s">
        <v>1289</v>
      </c>
      <c r="O21" s="912">
        <v>7498</v>
      </c>
      <c r="P21" s="1153">
        <v>-8.1500000000000003E-2</v>
      </c>
      <c r="R21" s="206"/>
      <c r="S21" s="206"/>
      <c r="T21" s="206"/>
      <c r="U21" s="206"/>
      <c r="V21" s="206"/>
      <c r="W21" s="206"/>
      <c r="X21" s="206"/>
      <c r="Y21" s="206"/>
      <c r="Z21" s="206"/>
      <c r="AA21" s="206"/>
      <c r="AB21" s="206"/>
      <c r="AC21" s="206"/>
      <c r="AD21" s="206"/>
      <c r="AE21" s="206"/>
      <c r="AF21" s="206"/>
    </row>
    <row r="22" spans="1:32" s="212" customFormat="1" ht="27.75" customHeight="1">
      <c r="A22" s="916">
        <v>16</v>
      </c>
      <c r="B22" s="917" t="s">
        <v>1334</v>
      </c>
      <c r="C22" s="918">
        <v>8215</v>
      </c>
      <c r="D22" s="919">
        <f>C22/F42-1</f>
        <v>0.4941797017097127</v>
      </c>
      <c r="E22" s="886" t="s">
        <v>1311</v>
      </c>
      <c r="F22" s="887">
        <v>7836</v>
      </c>
      <c r="G22" s="888">
        <v>5.1388702535891673E-2</v>
      </c>
      <c r="H22" s="922" t="s">
        <v>1311</v>
      </c>
      <c r="I22" s="923">
        <v>7453</v>
      </c>
      <c r="J22" s="1172">
        <v>-0.36709999999999998</v>
      </c>
      <c r="K22" s="1093" t="s">
        <v>1323</v>
      </c>
      <c r="L22" s="923">
        <v>7291</v>
      </c>
      <c r="M22" s="926" t="s">
        <v>1597</v>
      </c>
      <c r="N22" s="922" t="s">
        <v>1593</v>
      </c>
      <c r="O22" s="923">
        <v>7292</v>
      </c>
      <c r="P22" s="1154">
        <v>-3.4700000000000002E-2</v>
      </c>
      <c r="R22" s="206"/>
      <c r="S22" s="206"/>
      <c r="T22" s="206"/>
      <c r="U22" s="206"/>
      <c r="V22" s="206"/>
      <c r="W22" s="206"/>
      <c r="X22" s="206"/>
      <c r="Y22" s="206"/>
      <c r="Z22" s="206"/>
      <c r="AA22" s="206"/>
      <c r="AB22" s="206"/>
      <c r="AC22" s="206"/>
      <c r="AD22" s="206"/>
      <c r="AE22" s="206"/>
      <c r="AF22" s="206"/>
    </row>
    <row r="23" spans="1:32" s="212" customFormat="1" ht="27.75" customHeight="1">
      <c r="A23" s="894">
        <v>17</v>
      </c>
      <c r="B23" s="942" t="s">
        <v>1295</v>
      </c>
      <c r="C23" s="896">
        <v>8010</v>
      </c>
      <c r="D23" s="1094">
        <f>C23/F24-1</f>
        <v>5.2562417871222067E-2</v>
      </c>
      <c r="E23" s="895" t="s">
        <v>1323</v>
      </c>
      <c r="F23" s="896">
        <v>7769</v>
      </c>
      <c r="G23" s="1147">
        <v>-0.2738573698476493</v>
      </c>
      <c r="H23" s="898" t="s">
        <v>1598</v>
      </c>
      <c r="I23" s="903">
        <v>7437</v>
      </c>
      <c r="J23" s="1011" t="s">
        <v>1432</v>
      </c>
      <c r="K23" s="942" t="s">
        <v>1295</v>
      </c>
      <c r="L23" s="903">
        <v>7029</v>
      </c>
      <c r="M23" s="1151">
        <v>-6.2600000000000003E-2</v>
      </c>
      <c r="N23" s="942" t="s">
        <v>1285</v>
      </c>
      <c r="O23" s="903">
        <v>6778</v>
      </c>
      <c r="P23" s="1151">
        <v>-0.1142</v>
      </c>
      <c r="R23" s="206"/>
      <c r="S23" s="206"/>
      <c r="T23" s="206"/>
      <c r="U23" s="206"/>
      <c r="V23" s="206"/>
      <c r="W23" s="206"/>
      <c r="X23" s="206"/>
      <c r="Y23" s="206"/>
      <c r="Z23" s="206"/>
      <c r="AA23" s="206"/>
      <c r="AB23" s="206"/>
      <c r="AC23" s="206"/>
      <c r="AD23" s="206"/>
      <c r="AE23" s="206"/>
      <c r="AF23" s="206"/>
    </row>
    <row r="24" spans="1:32" s="212" customFormat="1" ht="27.75" customHeight="1">
      <c r="A24" s="894">
        <v>18</v>
      </c>
      <c r="B24" s="895" t="s">
        <v>1314</v>
      </c>
      <c r="C24" s="896">
        <v>7744</v>
      </c>
      <c r="D24" s="888">
        <f>C24/F25-1</f>
        <v>2.4067706955831714E-2</v>
      </c>
      <c r="E24" s="942" t="s">
        <v>1295</v>
      </c>
      <c r="F24" s="896">
        <v>7610</v>
      </c>
      <c r="G24" s="888">
        <v>2.7129167229045681E-2</v>
      </c>
      <c r="H24" s="942" t="s">
        <v>1295</v>
      </c>
      <c r="I24" s="903">
        <v>7409</v>
      </c>
      <c r="J24" s="900" t="s">
        <v>1599</v>
      </c>
      <c r="K24" s="901" t="s">
        <v>1335</v>
      </c>
      <c r="L24" s="903">
        <v>6968</v>
      </c>
      <c r="M24" s="902" t="s">
        <v>1600</v>
      </c>
      <c r="N24" s="898" t="s">
        <v>1340</v>
      </c>
      <c r="O24" s="903">
        <v>6735</v>
      </c>
      <c r="P24" s="1151">
        <v>-2.76E-2</v>
      </c>
      <c r="R24" s="206"/>
      <c r="S24" s="206"/>
      <c r="T24" s="206"/>
      <c r="U24" s="206"/>
      <c r="V24" s="206"/>
      <c r="W24" s="206"/>
      <c r="X24" s="206"/>
      <c r="Y24" s="206"/>
      <c r="Z24" s="206"/>
      <c r="AA24" s="206"/>
      <c r="AB24" s="206"/>
      <c r="AC24" s="206"/>
      <c r="AD24" s="206"/>
      <c r="AE24" s="206"/>
      <c r="AF24" s="206"/>
    </row>
    <row r="25" spans="1:32" s="212" customFormat="1" ht="27.75" customHeight="1">
      <c r="A25" s="894">
        <v>19</v>
      </c>
      <c r="B25" s="895" t="s">
        <v>1287</v>
      </c>
      <c r="C25" s="896">
        <v>7514</v>
      </c>
      <c r="D25" s="888">
        <f>C25/F27-1</f>
        <v>8.2085253456221308E-2</v>
      </c>
      <c r="E25" s="908" t="s">
        <v>1601</v>
      </c>
      <c r="F25" s="909">
        <v>7562</v>
      </c>
      <c r="G25" s="1023">
        <v>1.6807852628748066E-2</v>
      </c>
      <c r="H25" s="898" t="s">
        <v>1602</v>
      </c>
      <c r="I25" s="903">
        <v>6995</v>
      </c>
      <c r="J25" s="900" t="s">
        <v>1603</v>
      </c>
      <c r="K25" s="901" t="s">
        <v>1340</v>
      </c>
      <c r="L25" s="903">
        <v>6854</v>
      </c>
      <c r="M25" s="902" t="s">
        <v>1604</v>
      </c>
      <c r="N25" s="898" t="s">
        <v>1356</v>
      </c>
      <c r="O25" s="903">
        <v>6493</v>
      </c>
      <c r="P25" s="902" t="s">
        <v>1357</v>
      </c>
      <c r="R25" s="206"/>
      <c r="S25" s="206"/>
      <c r="T25" s="206"/>
      <c r="U25" s="206"/>
      <c r="V25" s="206"/>
      <c r="W25" s="206"/>
      <c r="X25" s="206"/>
      <c r="Y25" s="206"/>
      <c r="Z25" s="206"/>
      <c r="AA25" s="206"/>
      <c r="AB25" s="206"/>
      <c r="AC25" s="206"/>
      <c r="AD25" s="206"/>
      <c r="AE25" s="206"/>
      <c r="AF25" s="206"/>
    </row>
    <row r="26" spans="1:32" s="212" customFormat="1" ht="27.75" customHeight="1" thickBot="1">
      <c r="A26" s="927">
        <v>20</v>
      </c>
      <c r="B26" s="947" t="s">
        <v>1602</v>
      </c>
      <c r="C26" s="929">
        <v>7337</v>
      </c>
      <c r="D26" s="1026">
        <f>C26/F26-1</f>
        <v>1.0049559471365654E-2</v>
      </c>
      <c r="E26" s="947" t="s">
        <v>1602</v>
      </c>
      <c r="F26" s="929">
        <v>7264</v>
      </c>
      <c r="G26" s="931">
        <v>3.845604002859182E-2</v>
      </c>
      <c r="H26" s="948" t="s">
        <v>1340</v>
      </c>
      <c r="I26" s="933">
        <v>6929</v>
      </c>
      <c r="J26" s="934" t="s">
        <v>1605</v>
      </c>
      <c r="K26" s="949" t="s">
        <v>1288</v>
      </c>
      <c r="L26" s="933">
        <v>6366</v>
      </c>
      <c r="M26" s="936" t="s">
        <v>1606</v>
      </c>
      <c r="N26" s="948" t="s">
        <v>1335</v>
      </c>
      <c r="O26" s="933">
        <v>6309</v>
      </c>
      <c r="P26" s="936" t="s">
        <v>1607</v>
      </c>
      <c r="R26" s="206"/>
      <c r="S26" s="206"/>
      <c r="T26" s="206"/>
      <c r="U26" s="206"/>
      <c r="V26" s="206"/>
      <c r="W26" s="206"/>
      <c r="X26" s="206"/>
      <c r="Y26" s="206"/>
      <c r="Z26" s="206"/>
      <c r="AA26" s="206"/>
      <c r="AB26" s="206"/>
      <c r="AC26" s="206"/>
      <c r="AD26" s="206"/>
      <c r="AE26" s="206"/>
      <c r="AF26" s="206"/>
    </row>
    <row r="27" spans="1:32" s="212" customFormat="1" ht="27.75" customHeight="1">
      <c r="A27" s="885">
        <v>21</v>
      </c>
      <c r="B27" s="886" t="s">
        <v>1323</v>
      </c>
      <c r="C27" s="887">
        <v>7018</v>
      </c>
      <c r="D27" s="1147">
        <f>C27/F23-1</f>
        <v>-9.6666237611018113E-2</v>
      </c>
      <c r="E27" s="886" t="s">
        <v>1288</v>
      </c>
      <c r="F27" s="887">
        <v>6944</v>
      </c>
      <c r="G27" s="888">
        <v>6.7979083358966408E-2</v>
      </c>
      <c r="H27" s="889" t="s">
        <v>1288</v>
      </c>
      <c r="I27" s="940">
        <v>6502</v>
      </c>
      <c r="J27" s="891" t="s">
        <v>1608</v>
      </c>
      <c r="K27" s="1095" t="s">
        <v>1285</v>
      </c>
      <c r="L27" s="940">
        <v>6212</v>
      </c>
      <c r="M27" s="1155">
        <v>-8.3500000000000005E-2</v>
      </c>
      <c r="N27" s="889" t="s">
        <v>1288</v>
      </c>
      <c r="O27" s="940">
        <v>6305</v>
      </c>
      <c r="P27" s="893" t="s">
        <v>1609</v>
      </c>
      <c r="R27" s="206"/>
      <c r="S27" s="206"/>
      <c r="T27" s="206"/>
      <c r="U27" s="206"/>
      <c r="V27" s="206"/>
      <c r="W27" s="206"/>
      <c r="X27" s="206"/>
      <c r="Y27" s="206"/>
      <c r="Z27" s="206"/>
      <c r="AA27" s="206"/>
      <c r="AB27" s="206"/>
      <c r="AC27" s="206"/>
      <c r="AD27" s="206"/>
      <c r="AE27" s="206"/>
      <c r="AF27" s="206"/>
    </row>
    <row r="28" spans="1:32" s="212" customFormat="1" ht="27.75" customHeight="1">
      <c r="A28" s="894">
        <v>22</v>
      </c>
      <c r="B28" s="942" t="s">
        <v>1285</v>
      </c>
      <c r="C28" s="896">
        <v>6899</v>
      </c>
      <c r="D28" s="1094">
        <f>C28/F28-1</f>
        <v>4.9118004866180121E-2</v>
      </c>
      <c r="E28" s="942" t="s">
        <v>1285</v>
      </c>
      <c r="F28" s="896">
        <v>6576</v>
      </c>
      <c r="G28" s="888">
        <v>1.2471131639722799E-2</v>
      </c>
      <c r="H28" s="942" t="s">
        <v>1285</v>
      </c>
      <c r="I28" s="903">
        <v>6495</v>
      </c>
      <c r="J28" s="900" t="s">
        <v>1610</v>
      </c>
      <c r="K28" s="901" t="s">
        <v>1356</v>
      </c>
      <c r="L28" s="903">
        <v>6183</v>
      </c>
      <c r="M28" s="1151">
        <v>-4.7699999999999999E-2</v>
      </c>
      <c r="N28" s="898" t="s">
        <v>1366</v>
      </c>
      <c r="O28" s="903">
        <v>6124</v>
      </c>
      <c r="P28" s="902" t="s">
        <v>1611</v>
      </c>
      <c r="R28" s="206"/>
      <c r="S28" s="206"/>
      <c r="T28" s="206"/>
      <c r="U28" s="206"/>
      <c r="V28" s="206"/>
      <c r="W28" s="206"/>
      <c r="X28" s="206"/>
      <c r="Y28" s="206"/>
      <c r="Z28" s="206"/>
      <c r="AA28" s="206"/>
      <c r="AB28" s="206"/>
      <c r="AC28" s="206"/>
      <c r="AD28" s="206"/>
      <c r="AE28" s="206"/>
      <c r="AF28" s="206"/>
    </row>
    <row r="29" spans="1:32" s="212" customFormat="1" ht="27.75" customHeight="1">
      <c r="A29" s="894">
        <v>23</v>
      </c>
      <c r="B29" s="895" t="s">
        <v>1612</v>
      </c>
      <c r="C29" s="896">
        <v>6668</v>
      </c>
      <c r="D29" s="888">
        <f>C29/F30-1</f>
        <v>9.4191007548408257E-2</v>
      </c>
      <c r="E29" s="895" t="s">
        <v>1340</v>
      </c>
      <c r="F29" s="896">
        <v>6542</v>
      </c>
      <c r="G29" s="1147">
        <v>-5.5852215326887E-2</v>
      </c>
      <c r="H29" s="898" t="s">
        <v>1291</v>
      </c>
      <c r="I29" s="903">
        <v>5957</v>
      </c>
      <c r="J29" s="1150">
        <v>-0.37159999999999999</v>
      </c>
      <c r="K29" s="901" t="s">
        <v>1366</v>
      </c>
      <c r="L29" s="903">
        <v>6136</v>
      </c>
      <c r="M29" s="902" t="s">
        <v>1613</v>
      </c>
      <c r="N29" s="1096" t="s">
        <v>1323</v>
      </c>
      <c r="O29" s="903">
        <v>4992</v>
      </c>
      <c r="P29" s="1151">
        <v>-2.2700000000000001E-2</v>
      </c>
      <c r="R29" s="206"/>
      <c r="S29" s="206"/>
      <c r="T29" s="206"/>
      <c r="U29" s="206"/>
      <c r="V29" s="206"/>
      <c r="W29" s="206"/>
      <c r="X29" s="206"/>
      <c r="Y29" s="206"/>
      <c r="Z29" s="206"/>
      <c r="AA29" s="206"/>
      <c r="AB29" s="206"/>
      <c r="AC29" s="206"/>
      <c r="AD29" s="206"/>
      <c r="AE29" s="206"/>
      <c r="AF29" s="206"/>
    </row>
    <row r="30" spans="1:32" s="212" customFormat="1" ht="27.75" customHeight="1">
      <c r="A30" s="894">
        <v>24</v>
      </c>
      <c r="B30" s="901" t="s">
        <v>1366</v>
      </c>
      <c r="C30" s="896">
        <v>5821</v>
      </c>
      <c r="D30" s="1147">
        <f>C30/F31-1</f>
        <v>-2.8700150175204442E-2</v>
      </c>
      <c r="E30" s="908" t="s">
        <v>1381</v>
      </c>
      <c r="F30" s="909">
        <v>6094</v>
      </c>
      <c r="G30" s="910">
        <v>9.9206349206349298E-2</v>
      </c>
      <c r="H30" s="970" t="s">
        <v>1366</v>
      </c>
      <c r="I30" s="896">
        <v>5931</v>
      </c>
      <c r="J30" s="1171">
        <v>-3.3409387222946507E-2</v>
      </c>
      <c r="K30" s="914" t="s">
        <v>1300</v>
      </c>
      <c r="L30" s="912">
        <v>4923</v>
      </c>
      <c r="M30" s="915" t="s">
        <v>1614</v>
      </c>
      <c r="N30" s="911" t="s">
        <v>1328</v>
      </c>
      <c r="O30" s="912">
        <v>4761</v>
      </c>
      <c r="P30" s="1153">
        <v>-1.04E-2</v>
      </c>
      <c r="R30" s="206"/>
      <c r="S30" s="206"/>
      <c r="T30" s="206"/>
      <c r="U30" s="206"/>
      <c r="V30" s="206"/>
      <c r="W30" s="206"/>
      <c r="X30" s="206"/>
      <c r="Y30" s="206"/>
      <c r="Z30" s="206"/>
      <c r="AA30" s="206"/>
      <c r="AB30" s="206"/>
      <c r="AC30" s="206"/>
      <c r="AD30" s="206"/>
      <c r="AE30" s="206"/>
      <c r="AF30" s="206"/>
    </row>
    <row r="31" spans="1:32" s="212" customFormat="1" ht="27.75" customHeight="1" thickBot="1">
      <c r="A31" s="927">
        <v>25</v>
      </c>
      <c r="B31" s="947" t="s">
        <v>1291</v>
      </c>
      <c r="C31" s="929">
        <v>5575</v>
      </c>
      <c r="D31" s="1156">
        <f>C31/F40-1</f>
        <v>-5.7640297498309678E-2</v>
      </c>
      <c r="E31" s="949" t="s">
        <v>1366</v>
      </c>
      <c r="F31" s="929">
        <v>5993</v>
      </c>
      <c r="G31" s="931">
        <v>1.0453549148541574E-2</v>
      </c>
      <c r="H31" s="949" t="s">
        <v>1319</v>
      </c>
      <c r="I31" s="933">
        <v>5667</v>
      </c>
      <c r="J31" s="1152">
        <v>-0.24959999999999999</v>
      </c>
      <c r="K31" s="1097" t="s" ph="1">
        <v>1615</v>
      </c>
      <c r="L31" s="929">
        <v>4730</v>
      </c>
      <c r="M31" s="952" t="s">
        <v>1375</v>
      </c>
      <c r="N31" s="951" t="s">
        <v>1300</v>
      </c>
      <c r="O31" s="929">
        <v>4661</v>
      </c>
      <c r="P31" s="1174">
        <v>-7.3499999999999996E-2</v>
      </c>
      <c r="R31" s="206"/>
      <c r="S31" s="206"/>
      <c r="T31" s="206"/>
      <c r="U31" s="206"/>
      <c r="V31" s="206"/>
      <c r="W31" s="206"/>
      <c r="X31" s="206"/>
      <c r="Y31" s="206"/>
      <c r="Z31" s="206"/>
      <c r="AA31" s="206"/>
      <c r="AB31" s="206"/>
      <c r="AC31" s="206"/>
      <c r="AD31" s="206"/>
      <c r="AE31" s="206"/>
      <c r="AF31" s="206"/>
    </row>
    <row r="36" spans="1:19" ht="54.75" customHeight="1">
      <c r="A36" s="206"/>
      <c r="B36" s="869"/>
      <c r="C36" s="869"/>
      <c r="D36" s="869"/>
      <c r="E36" s="869"/>
      <c r="F36" s="869"/>
      <c r="G36" s="869"/>
      <c r="H36" s="869"/>
      <c r="I36" s="869"/>
      <c r="J36" s="869"/>
      <c r="K36" s="869"/>
      <c r="L36" s="869"/>
      <c r="M36" s="869"/>
      <c r="N36" s="869"/>
      <c r="O36" s="869"/>
      <c r="P36" s="869"/>
      <c r="Q36" s="391"/>
    </row>
    <row r="37" spans="1:19" ht="38.25" customHeight="1" thickBot="1">
      <c r="B37" s="869"/>
      <c r="C37" s="869"/>
      <c r="D37" s="869"/>
      <c r="E37" s="869"/>
      <c r="F37" s="869"/>
      <c r="G37" s="869"/>
      <c r="H37" s="869"/>
      <c r="I37" s="869"/>
      <c r="J37" s="869"/>
      <c r="K37" s="869"/>
      <c r="L37" s="869"/>
      <c r="M37" s="869"/>
      <c r="N37" s="869"/>
      <c r="O37" s="869"/>
      <c r="P37" s="869"/>
    </row>
    <row r="38" spans="1:19" ht="30.75" customHeight="1">
      <c r="A38" s="1361" t="s">
        <v>1358</v>
      </c>
      <c r="B38" s="1363" t="s">
        <v>1359</v>
      </c>
      <c r="C38" s="1364"/>
      <c r="D38" s="1365"/>
      <c r="E38" s="1366" t="s">
        <v>1360</v>
      </c>
      <c r="F38" s="1367"/>
      <c r="G38" s="1368"/>
      <c r="H38" s="1358" t="s">
        <v>1241</v>
      </c>
      <c r="I38" s="1359"/>
      <c r="J38" s="1360"/>
      <c r="K38" s="1358" t="s">
        <v>1242</v>
      </c>
      <c r="L38" s="1359"/>
      <c r="M38" s="1360"/>
      <c r="N38" s="1358" t="s">
        <v>1243</v>
      </c>
      <c r="O38" s="1359"/>
      <c r="P38" s="1360"/>
    </row>
    <row r="39" spans="1:19" ht="30.75" customHeight="1" thickBot="1">
      <c r="A39" s="1369"/>
      <c r="B39" s="874" t="s">
        <v>1244</v>
      </c>
      <c r="C39" s="954" t="s">
        <v>1554</v>
      </c>
      <c r="D39" s="955" t="s">
        <v>13</v>
      </c>
      <c r="E39" s="877" t="s">
        <v>1244</v>
      </c>
      <c r="F39" s="878" t="s">
        <v>1554</v>
      </c>
      <c r="G39" s="1089" t="s">
        <v>13</v>
      </c>
      <c r="H39" s="959" t="s">
        <v>1244</v>
      </c>
      <c r="I39" s="957" t="s">
        <v>1554</v>
      </c>
      <c r="J39" s="1039" t="s">
        <v>13</v>
      </c>
      <c r="K39" s="882" t="s">
        <v>1244</v>
      </c>
      <c r="L39" s="878" t="s">
        <v>1554</v>
      </c>
      <c r="M39" s="883" t="s">
        <v>13</v>
      </c>
      <c r="N39" s="884" t="s">
        <v>1244</v>
      </c>
      <c r="O39" s="878" t="s">
        <v>1554</v>
      </c>
      <c r="P39" s="883" t="s">
        <v>13</v>
      </c>
    </row>
    <row r="40" spans="1:19" ht="27.75" customHeight="1">
      <c r="A40" s="963">
        <v>26</v>
      </c>
      <c r="B40" s="990" t="s" ph="1">
        <v>1374</v>
      </c>
      <c r="C40" s="921">
        <v>5305</v>
      </c>
      <c r="D40" s="1040">
        <f>C40/F43-1</f>
        <v>0</v>
      </c>
      <c r="E40" s="886" t="s">
        <v>1291</v>
      </c>
      <c r="F40" s="887">
        <v>5916</v>
      </c>
      <c r="G40" s="1175">
        <v>-6.882659056572149E-3</v>
      </c>
      <c r="H40" s="925" t="s">
        <v>1381</v>
      </c>
      <c r="I40" s="923">
        <v>5544</v>
      </c>
      <c r="J40" s="926" t="s">
        <v>1616</v>
      </c>
      <c r="K40" s="991" t="s">
        <v>1381</v>
      </c>
      <c r="L40" s="887">
        <v>4328</v>
      </c>
      <c r="M40" s="965" t="s">
        <v>1617</v>
      </c>
      <c r="N40" s="990" t="s" ph="1">
        <v>1374</v>
      </c>
      <c r="O40" s="887">
        <v>4209</v>
      </c>
      <c r="P40" s="965" t="s">
        <v>1386</v>
      </c>
      <c r="S40" s="974"/>
    </row>
    <row r="41" spans="1:19" ht="27.75" customHeight="1">
      <c r="A41" s="968">
        <v>27</v>
      </c>
      <c r="B41" s="895" t="s">
        <v>1393</v>
      </c>
      <c r="C41" s="896">
        <v>5244</v>
      </c>
      <c r="D41" s="1042">
        <f>C41/F45-1</f>
        <v>0.10330317694087943</v>
      </c>
      <c r="E41" s="895" t="s">
        <v>1300</v>
      </c>
      <c r="F41" s="896">
        <v>5680</v>
      </c>
      <c r="G41" s="1099">
        <f>F41/I41-1</f>
        <v>9.1677878147222724E-2</v>
      </c>
      <c r="H41" s="991" t="s" ph="1">
        <v>1300</v>
      </c>
      <c r="I41" s="887">
        <v>5203</v>
      </c>
      <c r="J41" s="1006" t="s">
        <v>1618</v>
      </c>
      <c r="K41" s="972" t="s">
        <v>1331</v>
      </c>
      <c r="L41" s="896">
        <v>4287</v>
      </c>
      <c r="M41" s="973" t="s">
        <v>1619</v>
      </c>
      <c r="N41" s="970" t="s">
        <v>1381</v>
      </c>
      <c r="O41" s="896">
        <v>4207</v>
      </c>
      <c r="P41" s="1181">
        <v>-0.2102</v>
      </c>
    </row>
    <row r="42" spans="1:19" ht="27.75" customHeight="1">
      <c r="A42" s="968">
        <v>28</v>
      </c>
      <c r="B42" s="904" t="s">
        <v>1340</v>
      </c>
      <c r="C42" s="905">
        <v>5150</v>
      </c>
      <c r="D42" s="1162">
        <f>C42/F29-1</f>
        <v>-0.21277896667685725</v>
      </c>
      <c r="E42" s="895" t="s">
        <v>1319</v>
      </c>
      <c r="F42" s="896">
        <v>5498</v>
      </c>
      <c r="G42" s="1176">
        <v>-2.9821775189694755E-2</v>
      </c>
      <c r="H42" s="1071" t="s" ph="1">
        <v>1615</v>
      </c>
      <c r="I42" s="896">
        <v>5140</v>
      </c>
      <c r="J42" s="971" t="s">
        <v>1620</v>
      </c>
      <c r="K42" s="972" t="s">
        <v>1328</v>
      </c>
      <c r="L42" s="896">
        <v>3862</v>
      </c>
      <c r="M42" s="1181">
        <v>-0.1888</v>
      </c>
      <c r="N42" s="970" t="s">
        <v>1331</v>
      </c>
      <c r="O42" s="896">
        <v>4036</v>
      </c>
      <c r="P42" s="973" t="s">
        <v>1621</v>
      </c>
    </row>
    <row r="43" spans="1:19" ht="27.75" customHeight="1">
      <c r="A43" s="968">
        <v>29</v>
      </c>
      <c r="B43" s="941" t="s">
        <v>1622</v>
      </c>
      <c r="C43" s="905">
        <v>5099</v>
      </c>
      <c r="D43" s="1177">
        <f>C43/F41-1</f>
        <v>-0.1022887323943662</v>
      </c>
      <c r="E43" s="1071" t="s" ph="1">
        <v>1615</v>
      </c>
      <c r="F43" s="896">
        <v>5305</v>
      </c>
      <c r="G43" s="1099">
        <v>3.2101167315175205E-2</v>
      </c>
      <c r="H43" s="970" t="s">
        <v>1328</v>
      </c>
      <c r="I43" s="896">
        <v>5003</v>
      </c>
      <c r="J43" s="973" t="s">
        <v>1623</v>
      </c>
      <c r="K43" s="972" t="s">
        <v>1364</v>
      </c>
      <c r="L43" s="896">
        <v>3603</v>
      </c>
      <c r="M43" s="973" t="s">
        <v>1624</v>
      </c>
      <c r="N43" s="970" t="s">
        <v>1393</v>
      </c>
      <c r="O43" s="896">
        <v>3159</v>
      </c>
      <c r="P43" s="973" t="s">
        <v>1625</v>
      </c>
      <c r="S43" s="974"/>
    </row>
    <row r="44" spans="1:19" ht="27.75" customHeight="1" thickBot="1">
      <c r="A44" s="976">
        <v>30</v>
      </c>
      <c r="B44" s="908" t="s">
        <v>1626</v>
      </c>
      <c r="C44" s="996">
        <v>4906</v>
      </c>
      <c r="D44" s="1168">
        <f>C44/F44-1</f>
        <v>-5.5266705180050057E-2</v>
      </c>
      <c r="E44" s="908" t="s">
        <v>1328</v>
      </c>
      <c r="F44" s="909">
        <v>5193</v>
      </c>
      <c r="G44" s="1100">
        <v>3.797721367179685E-2</v>
      </c>
      <c r="H44" s="977" t="s">
        <v>1393</v>
      </c>
      <c r="I44" s="909">
        <v>4462</v>
      </c>
      <c r="J44" s="1101" t="s">
        <v>1627</v>
      </c>
      <c r="K44" s="999" t="s">
        <v>1393</v>
      </c>
      <c r="L44" s="909">
        <v>3590</v>
      </c>
      <c r="M44" s="980" t="s">
        <v>1628</v>
      </c>
      <c r="N44" s="977" t="s">
        <v>1416</v>
      </c>
      <c r="O44" s="909">
        <v>2958</v>
      </c>
      <c r="P44" s="1183">
        <v>-8.3999999999999995E-3</v>
      </c>
    </row>
    <row r="45" spans="1:19" ht="27.75" customHeight="1">
      <c r="A45" s="963">
        <v>31</v>
      </c>
      <c r="B45" s="920" t="s">
        <v>1629</v>
      </c>
      <c r="C45" s="918">
        <v>4620</v>
      </c>
      <c r="D45" s="1040">
        <f>C45/F46-1</f>
        <v>9.0136857008022542E-2</v>
      </c>
      <c r="E45" s="920" t="s">
        <v>1393</v>
      </c>
      <c r="F45" s="921">
        <v>4753</v>
      </c>
      <c r="G45" s="1102">
        <v>6.5217391304347894E-2</v>
      </c>
      <c r="H45" s="964" t="s">
        <v>1364</v>
      </c>
      <c r="I45" s="921">
        <v>4075</v>
      </c>
      <c r="J45" s="982" t="s">
        <v>1630</v>
      </c>
      <c r="K45" s="966" t="s">
        <v>1350</v>
      </c>
      <c r="L45" s="921">
        <v>3049</v>
      </c>
      <c r="M45" s="967" t="s">
        <v>1631</v>
      </c>
      <c r="N45" s="964" t="s">
        <v>1632</v>
      </c>
      <c r="O45" s="921">
        <v>2937</v>
      </c>
      <c r="P45" s="1184">
        <v>-0.23280000000000001</v>
      </c>
    </row>
    <row r="46" spans="1:19" ht="27.75" customHeight="1">
      <c r="A46" s="968">
        <v>32</v>
      </c>
      <c r="B46" s="895" t="s">
        <v>1633</v>
      </c>
      <c r="C46" s="905">
        <v>4037</v>
      </c>
      <c r="D46" s="1042">
        <f>C46/F48-1</f>
        <v>0.11890243902439024</v>
      </c>
      <c r="E46" s="895" t="s">
        <v>1350</v>
      </c>
      <c r="F46" s="896">
        <v>4238</v>
      </c>
      <c r="G46" s="1099">
        <v>0.16910344827586199</v>
      </c>
      <c r="H46" s="970" t="s">
        <v>1350</v>
      </c>
      <c r="I46" s="896">
        <v>3625</v>
      </c>
      <c r="J46" s="971" t="s">
        <v>1634</v>
      </c>
      <c r="K46" s="972" t="s">
        <v>1399</v>
      </c>
      <c r="L46" s="896">
        <v>2911</v>
      </c>
      <c r="M46" s="973" t="s">
        <v>1635</v>
      </c>
      <c r="N46" s="970" t="s">
        <v>1382</v>
      </c>
      <c r="O46" s="896">
        <v>2855</v>
      </c>
      <c r="P46" s="1103" t="s">
        <v>1353</v>
      </c>
    </row>
    <row r="47" spans="1:19" ht="27.75" customHeight="1">
      <c r="A47" s="968">
        <v>33</v>
      </c>
      <c r="B47" s="895" t="s">
        <v>1387</v>
      </c>
      <c r="C47" s="905">
        <v>3954</v>
      </c>
      <c r="D47" s="1042">
        <f>C47/F49-1</f>
        <v>0.17155555555555546</v>
      </c>
      <c r="E47" s="895" t="s">
        <v>1364</v>
      </c>
      <c r="F47" s="896">
        <v>4015</v>
      </c>
      <c r="G47" s="1176">
        <v>-1.4723926380368124E-2</v>
      </c>
      <c r="H47" s="970" t="s">
        <v>1382</v>
      </c>
      <c r="I47" s="896">
        <v>3346</v>
      </c>
      <c r="J47" s="1104" t="s">
        <v>1636</v>
      </c>
      <c r="K47" s="983" t="s" ph="1">
        <v>1414</v>
      </c>
      <c r="L47" s="896">
        <v>2831</v>
      </c>
      <c r="M47" s="973" t="s">
        <v>1415</v>
      </c>
      <c r="N47" s="970" t="s">
        <v>1364</v>
      </c>
      <c r="O47" s="896">
        <v>2796</v>
      </c>
      <c r="P47" s="1181">
        <v>-0.1817</v>
      </c>
    </row>
    <row r="48" spans="1:19" ht="27.75" customHeight="1">
      <c r="A48" s="968">
        <v>34</v>
      </c>
      <c r="B48" s="904" t="s">
        <v>1637</v>
      </c>
      <c r="C48" s="905">
        <v>3438</v>
      </c>
      <c r="D48" s="1042">
        <f>C48/F53-1</f>
        <v>0.31371799770729836</v>
      </c>
      <c r="E48" s="895" t="s">
        <v>1343</v>
      </c>
      <c r="F48" s="896">
        <v>3608</v>
      </c>
      <c r="G48" s="1099">
        <v>0.16312056737588643</v>
      </c>
      <c r="H48" s="970" t="s">
        <v>1399</v>
      </c>
      <c r="I48" s="896">
        <v>3141</v>
      </c>
      <c r="J48" s="971" t="s">
        <v>1638</v>
      </c>
      <c r="K48" s="972" t="s">
        <v>1343</v>
      </c>
      <c r="L48" s="896">
        <v>2747</v>
      </c>
      <c r="M48" s="973" t="s">
        <v>1639</v>
      </c>
      <c r="N48" s="970" t="s">
        <v>1350</v>
      </c>
      <c r="O48" s="896">
        <v>2712</v>
      </c>
      <c r="P48" s="1181">
        <v>-0.24390000000000001</v>
      </c>
    </row>
    <row r="49" spans="1:16" ht="27.75" customHeight="1" thickBot="1">
      <c r="A49" s="984">
        <v>35</v>
      </c>
      <c r="B49" s="1069" t="s">
        <v>1477</v>
      </c>
      <c r="C49" s="1004">
        <v>3250</v>
      </c>
      <c r="D49" s="1169">
        <f>C49/F47-1</f>
        <v>-0.1905354919053549</v>
      </c>
      <c r="E49" s="947" t="s">
        <v>1382</v>
      </c>
      <c r="F49" s="929">
        <v>3375</v>
      </c>
      <c r="G49" s="1105">
        <v>8.667065152420772E-3</v>
      </c>
      <c r="H49" s="987" t="s">
        <v>1416</v>
      </c>
      <c r="I49" s="929">
        <v>3138</v>
      </c>
      <c r="J49" s="1005" t="s">
        <v>1640</v>
      </c>
      <c r="K49" s="951" t="s">
        <v>1382</v>
      </c>
      <c r="L49" s="929">
        <v>2742</v>
      </c>
      <c r="M49" s="1174">
        <v>-3.9600000000000003E-2</v>
      </c>
      <c r="N49" s="985" t="s" ph="1">
        <v>1414</v>
      </c>
      <c r="O49" s="929">
        <v>2652</v>
      </c>
      <c r="P49" s="952" t="s">
        <v>1279</v>
      </c>
    </row>
    <row r="50" spans="1:16" ht="27.75" customHeight="1">
      <c r="A50" s="989">
        <v>36</v>
      </c>
      <c r="B50" s="937" t="s">
        <v>1641</v>
      </c>
      <c r="C50" s="950">
        <v>3146</v>
      </c>
      <c r="D50" s="1055">
        <f>C50/F51-1</f>
        <v>9.8847362906042679E-2</v>
      </c>
      <c r="E50" s="990" t="s" ph="1">
        <v>1414</v>
      </c>
      <c r="F50" s="887">
        <v>3077</v>
      </c>
      <c r="G50" s="1098">
        <v>2.1580345285524549E-2</v>
      </c>
      <c r="H50" s="992" t="s">
        <v>1343</v>
      </c>
      <c r="I50" s="887">
        <v>3102</v>
      </c>
      <c r="J50" s="1006" t="s">
        <v>1642</v>
      </c>
      <c r="K50" s="991" t="s">
        <v>1416</v>
      </c>
      <c r="L50" s="887">
        <v>2613</v>
      </c>
      <c r="M50" s="1182">
        <v>-0.1166</v>
      </c>
      <c r="N50" s="992" t="s" ph="1">
        <v>1399</v>
      </c>
      <c r="O50" s="887">
        <v>2618</v>
      </c>
      <c r="P50" s="1182">
        <v>-8.14E-2</v>
      </c>
    </row>
    <row r="51" spans="1:16" ht="27.75" customHeight="1">
      <c r="A51" s="968">
        <v>37</v>
      </c>
      <c r="B51" s="1106" t="s" ph="1">
        <v>1414</v>
      </c>
      <c r="C51" s="905">
        <v>3060</v>
      </c>
      <c r="D51" s="1162">
        <f>C51/F50-1</f>
        <v>-5.5248618784530246E-3</v>
      </c>
      <c r="E51" s="895" t="s">
        <v>1641</v>
      </c>
      <c r="F51" s="896">
        <v>2863</v>
      </c>
      <c r="G51" s="1099">
        <v>0.20699831365935917</v>
      </c>
      <c r="H51" s="1001" t="s" ph="1">
        <v>1414</v>
      </c>
      <c r="I51" s="896">
        <v>3012</v>
      </c>
      <c r="J51" s="971" t="s">
        <v>1643</v>
      </c>
      <c r="K51" s="972" t="s">
        <v>1434</v>
      </c>
      <c r="L51" s="896">
        <v>2611</v>
      </c>
      <c r="M51" s="973" t="s">
        <v>1644</v>
      </c>
      <c r="N51" s="970" t="s">
        <v>1434</v>
      </c>
      <c r="O51" s="896">
        <v>2570</v>
      </c>
      <c r="P51" s="1181">
        <v>-1.8700000000000001E-2</v>
      </c>
    </row>
    <row r="52" spans="1:16" ht="27.75" customHeight="1">
      <c r="A52" s="968">
        <v>38</v>
      </c>
      <c r="B52" s="941" t="s">
        <v>1417</v>
      </c>
      <c r="C52" s="905">
        <v>2994</v>
      </c>
      <c r="D52" s="1042">
        <f>C52/F55-1</f>
        <v>0.20920840064620361</v>
      </c>
      <c r="E52" s="895" t="s">
        <v>1645</v>
      </c>
      <c r="F52" s="896">
        <v>2677</v>
      </c>
      <c r="G52" s="1099">
        <v>2.2927015666794004E-2</v>
      </c>
      <c r="H52" s="970" t="s">
        <v>1434</v>
      </c>
      <c r="I52" s="896">
        <v>2772</v>
      </c>
      <c r="J52" s="971" t="s">
        <v>1646</v>
      </c>
      <c r="K52" s="972" t="s">
        <v>1406</v>
      </c>
      <c r="L52" s="896">
        <v>2488</v>
      </c>
      <c r="M52" s="1181">
        <v>-0.15290000000000001</v>
      </c>
      <c r="N52" s="970" t="s">
        <v>1343</v>
      </c>
      <c r="O52" s="896">
        <v>2532</v>
      </c>
      <c r="P52" s="1181">
        <v>-0.1208</v>
      </c>
    </row>
    <row r="53" spans="1:16" ht="27.75" customHeight="1">
      <c r="A53" s="968">
        <v>39</v>
      </c>
      <c r="B53" s="941" t="s">
        <v>1645</v>
      </c>
      <c r="C53" s="896">
        <v>2935</v>
      </c>
      <c r="D53" s="1042">
        <f>C53/F52-1</f>
        <v>9.6376540903996943E-2</v>
      </c>
      <c r="E53" s="895" t="s">
        <v>1647</v>
      </c>
      <c r="F53" s="896">
        <v>2617</v>
      </c>
      <c r="G53" s="1176">
        <v>-0.16682585163960517</v>
      </c>
      <c r="H53" s="970" t="s">
        <v>1406</v>
      </c>
      <c r="I53" s="896">
        <v>2740</v>
      </c>
      <c r="J53" s="971" t="s">
        <v>1648</v>
      </c>
      <c r="K53" s="972" t="s">
        <v>1649</v>
      </c>
      <c r="L53" s="896">
        <v>2117</v>
      </c>
      <c r="M53" s="1181">
        <v>-0.15290000000000001</v>
      </c>
      <c r="N53" s="970" t="s">
        <v>1649</v>
      </c>
      <c r="O53" s="896">
        <v>2499</v>
      </c>
      <c r="P53" s="1181">
        <v>-6.7900000000000002E-2</v>
      </c>
    </row>
    <row r="54" spans="1:16" ht="27.75" customHeight="1" thickBot="1">
      <c r="A54" s="976">
        <v>40</v>
      </c>
      <c r="B54" s="908" t="s">
        <v>1650</v>
      </c>
      <c r="C54" s="909">
        <v>2870</v>
      </c>
      <c r="D54" s="1045" t="s">
        <v>929</v>
      </c>
      <c r="E54" s="908" t="s">
        <v>1434</v>
      </c>
      <c r="F54" s="909">
        <v>2535</v>
      </c>
      <c r="G54" s="1178">
        <v>-8.5497835497835517E-2</v>
      </c>
      <c r="H54" s="977" t="s">
        <v>1645</v>
      </c>
      <c r="I54" s="909">
        <v>2617</v>
      </c>
      <c r="J54" s="1107" t="s">
        <v>929</v>
      </c>
      <c r="K54" s="999" t="s">
        <v>1651</v>
      </c>
      <c r="L54" s="909">
        <v>2058</v>
      </c>
      <c r="M54" s="980" t="s">
        <v>1652</v>
      </c>
      <c r="N54" s="977" t="s" ph="1">
        <v>1653</v>
      </c>
      <c r="O54" s="909">
        <v>2229</v>
      </c>
      <c r="P54" s="1183">
        <v>-0.13300000000000001</v>
      </c>
    </row>
    <row r="55" spans="1:16" ht="27.75" customHeight="1">
      <c r="A55" s="963">
        <v>41</v>
      </c>
      <c r="B55" s="920" t="s">
        <v>1654</v>
      </c>
      <c r="C55" s="921">
        <v>2693</v>
      </c>
      <c r="D55" s="1040">
        <f>C55/F54-1</f>
        <v>6.2327416173570072E-2</v>
      </c>
      <c r="E55" s="920" t="s">
        <v>1406</v>
      </c>
      <c r="F55" s="921">
        <v>2476</v>
      </c>
      <c r="G55" s="1179">
        <v>-9.6350364963503687E-2</v>
      </c>
      <c r="H55" s="1108" t="s">
        <v>1641</v>
      </c>
      <c r="I55" s="921">
        <v>2372</v>
      </c>
      <c r="J55" s="1109" t="s">
        <v>929</v>
      </c>
      <c r="K55" s="966" t="s">
        <v>1404</v>
      </c>
      <c r="L55" s="921">
        <v>2025</v>
      </c>
      <c r="M55" s="967" t="s">
        <v>1655</v>
      </c>
      <c r="N55" s="964" t="s">
        <v>1651</v>
      </c>
      <c r="O55" s="921">
        <v>1913</v>
      </c>
      <c r="P55" s="967" t="s">
        <v>1656</v>
      </c>
    </row>
    <row r="56" spans="1:16" ht="27.75" customHeight="1">
      <c r="A56" s="968">
        <v>42</v>
      </c>
      <c r="B56" s="895" t="s">
        <v>1657</v>
      </c>
      <c r="C56" s="896">
        <v>2573</v>
      </c>
      <c r="D56" s="1042">
        <f>C56/F59-1</f>
        <v>0.10051325919589393</v>
      </c>
      <c r="E56" s="895" t="s">
        <v>1416</v>
      </c>
      <c r="F56" s="896">
        <v>2398</v>
      </c>
      <c r="G56" s="1176">
        <v>-0.23581899298916509</v>
      </c>
      <c r="H56" s="1001" t="s" ph="1">
        <v>1658</v>
      </c>
      <c r="I56" s="896">
        <v>2310</v>
      </c>
      <c r="J56" s="971" t="s">
        <v>1659</v>
      </c>
      <c r="K56" s="972" t="s">
        <v>1653</v>
      </c>
      <c r="L56" s="896">
        <v>2000</v>
      </c>
      <c r="M56" s="1181">
        <v>-0.1027</v>
      </c>
      <c r="N56" s="970" t="s">
        <v>1404</v>
      </c>
      <c r="O56" s="896">
        <v>1898</v>
      </c>
      <c r="P56" s="973" t="s">
        <v>1660</v>
      </c>
    </row>
    <row r="57" spans="1:16" ht="27.75" customHeight="1">
      <c r="A57" s="968">
        <v>43</v>
      </c>
      <c r="B57" s="895" t="s">
        <v>1661</v>
      </c>
      <c r="C57" s="896">
        <v>2442</v>
      </c>
      <c r="D57" s="1042">
        <f>C57/F58-1</f>
        <v>4.180887372013653E-2</v>
      </c>
      <c r="E57" s="895" t="s">
        <v>1662</v>
      </c>
      <c r="F57" s="896">
        <v>2391</v>
      </c>
      <c r="G57" s="1099">
        <v>0.10032213529682465</v>
      </c>
      <c r="H57" s="970" t="s">
        <v>1663</v>
      </c>
      <c r="I57" s="896">
        <v>2265</v>
      </c>
      <c r="J57" s="971" t="s">
        <v>1664</v>
      </c>
      <c r="K57" s="972" t="s">
        <v>1665</v>
      </c>
      <c r="L57" s="896">
        <v>1750</v>
      </c>
      <c r="M57" s="1103" t="s">
        <v>929</v>
      </c>
      <c r="N57" s="1001" t="s" ph="1">
        <v>1658</v>
      </c>
      <c r="O57" s="896">
        <v>1804</v>
      </c>
      <c r="P57" s="1181">
        <v>-7.7000000000000002E-3</v>
      </c>
    </row>
    <row r="58" spans="1:16" ht="27.75" customHeight="1">
      <c r="A58" s="968">
        <v>44</v>
      </c>
      <c r="B58" s="895" t="s">
        <v>1416</v>
      </c>
      <c r="C58" s="896">
        <v>2370</v>
      </c>
      <c r="D58" s="1162">
        <f>C58/F56-1</f>
        <v>-1.1676396997497895E-2</v>
      </c>
      <c r="E58" s="895" t="s">
        <v>1653</v>
      </c>
      <c r="F58" s="896">
        <v>2344</v>
      </c>
      <c r="G58" s="1099">
        <v>6.9831127339114563E-2</v>
      </c>
      <c r="H58" s="970" t="s">
        <v>1666</v>
      </c>
      <c r="I58" s="896">
        <v>2249</v>
      </c>
      <c r="J58" s="971" t="s">
        <v>1667</v>
      </c>
      <c r="K58" s="972" t="s">
        <v>1668</v>
      </c>
      <c r="L58" s="896">
        <v>1680</v>
      </c>
      <c r="M58" s="973" t="s">
        <v>1669</v>
      </c>
      <c r="N58" s="970" t="s">
        <v>1670</v>
      </c>
      <c r="O58" s="896">
        <v>1760</v>
      </c>
      <c r="P58" s="1181">
        <v>-0.1011</v>
      </c>
    </row>
    <row r="59" spans="1:16" ht="27.75" customHeight="1" thickBot="1">
      <c r="A59" s="984">
        <v>45</v>
      </c>
      <c r="B59" s="1051" t="s">
        <v>1411</v>
      </c>
      <c r="C59" s="929">
        <v>2294</v>
      </c>
      <c r="D59" s="1053">
        <f>C59/F62-1</f>
        <v>8.7719298245614086E-2</v>
      </c>
      <c r="E59" s="947" t="s">
        <v>1651</v>
      </c>
      <c r="F59" s="929">
        <v>2338</v>
      </c>
      <c r="G59" s="1105">
        <v>3.9573143619386464E-2</v>
      </c>
      <c r="H59" s="987" t="s">
        <v>1404</v>
      </c>
      <c r="I59" s="929">
        <v>2209</v>
      </c>
      <c r="J59" s="1005" t="s">
        <v>1671</v>
      </c>
      <c r="K59" s="951" t="s">
        <v>1672</v>
      </c>
      <c r="L59" s="929">
        <v>1677</v>
      </c>
      <c r="M59" s="988" t="s">
        <v>929</v>
      </c>
      <c r="N59" s="987" t="s">
        <v>1673</v>
      </c>
      <c r="O59" s="929">
        <v>1721</v>
      </c>
      <c r="P59" s="1032">
        <v>3.4254807692307709E-2</v>
      </c>
    </row>
    <row r="60" spans="1:16" ht="27.75" customHeight="1">
      <c r="A60" s="989">
        <v>46</v>
      </c>
      <c r="B60" s="886" t="s">
        <v>1674</v>
      </c>
      <c r="C60" s="887">
        <v>2242</v>
      </c>
      <c r="D60" s="1170">
        <f>C60/F57-1</f>
        <v>-6.2317022166457514E-2</v>
      </c>
      <c r="E60" s="886" t="s">
        <v>1675</v>
      </c>
      <c r="F60" s="887">
        <v>2185</v>
      </c>
      <c r="G60" s="1055">
        <v>4.1360294117647189E-3</v>
      </c>
      <c r="H60" s="992" t="s">
        <v>1653</v>
      </c>
      <c r="I60" s="887">
        <v>2191</v>
      </c>
      <c r="J60" s="1006" t="s">
        <v>1676</v>
      </c>
      <c r="K60" s="991" t="s">
        <v>1677</v>
      </c>
      <c r="L60" s="887">
        <v>1668</v>
      </c>
      <c r="M60" s="965">
        <v>7.6129032258064555E-2</v>
      </c>
      <c r="N60" s="992" t="s">
        <v>1678</v>
      </c>
      <c r="O60" s="887">
        <v>1550</v>
      </c>
      <c r="P60" s="965">
        <v>4.3068640646029666E-2</v>
      </c>
    </row>
    <row r="61" spans="1:16" ht="27.75" customHeight="1">
      <c r="A61" s="968">
        <v>47</v>
      </c>
      <c r="B61" s="895" t="s">
        <v>1675</v>
      </c>
      <c r="C61" s="896">
        <v>2102</v>
      </c>
      <c r="D61" s="1162">
        <f>C61/F60-1</f>
        <v>-3.7986270022883351E-2</v>
      </c>
      <c r="E61" s="1001" t="s" ph="1">
        <v>1658</v>
      </c>
      <c r="F61" s="896">
        <v>2182</v>
      </c>
      <c r="G61" s="1176">
        <v>-5.5411255411255467E-2</v>
      </c>
      <c r="H61" s="895" t="s">
        <v>1675</v>
      </c>
      <c r="I61" s="896">
        <v>2176</v>
      </c>
      <c r="J61" s="1011" t="s">
        <v>929</v>
      </c>
      <c r="K61" s="972" t="s">
        <v>1674</v>
      </c>
      <c r="L61" s="896">
        <v>1614</v>
      </c>
      <c r="M61" s="1103">
        <v>4.5336787564766778E-2</v>
      </c>
      <c r="N61" s="898" t="s">
        <v>1368</v>
      </c>
      <c r="O61" s="903">
        <v>1546</v>
      </c>
      <c r="P61" s="1151">
        <v>-7.3696824445775966E-2</v>
      </c>
    </row>
    <row r="62" spans="1:16" ht="27.75" customHeight="1">
      <c r="A62" s="968">
        <v>48</v>
      </c>
      <c r="B62" s="895" t="s">
        <v>1679</v>
      </c>
      <c r="C62" s="896">
        <v>2023</v>
      </c>
      <c r="D62" s="1043" t="s">
        <v>929</v>
      </c>
      <c r="E62" s="895" t="s">
        <v>1404</v>
      </c>
      <c r="F62" s="896">
        <v>2109</v>
      </c>
      <c r="G62" s="1176">
        <v>-4.5269352648257155E-2</v>
      </c>
      <c r="H62" s="972" t="s">
        <v>1662</v>
      </c>
      <c r="I62" s="896">
        <v>2173</v>
      </c>
      <c r="J62" s="1103" t="s">
        <v>1680</v>
      </c>
      <c r="K62" s="1001" t="s" ph="1">
        <v>1658</v>
      </c>
      <c r="L62" s="896">
        <v>1584</v>
      </c>
      <c r="M62" s="1181">
        <v>-0.12195121951219512</v>
      </c>
      <c r="N62" s="970" t="s">
        <v>1674</v>
      </c>
      <c r="O62" s="896">
        <v>1544</v>
      </c>
      <c r="P62" s="973">
        <v>5.1771117166212521E-2</v>
      </c>
    </row>
    <row r="63" spans="1:16" ht="27.75" customHeight="1">
      <c r="A63" s="968">
        <v>49</v>
      </c>
      <c r="B63" s="1010" t="s">
        <v>1681</v>
      </c>
      <c r="C63" s="909">
        <v>2000</v>
      </c>
      <c r="D63" s="1044">
        <f>C63/F64-1</f>
        <v>0.11731843575418988</v>
      </c>
      <c r="E63" s="1010" t="s">
        <v>1682</v>
      </c>
      <c r="F63" s="909">
        <v>1870</v>
      </c>
      <c r="G63" s="1100">
        <v>6.0692002268859957E-2</v>
      </c>
      <c r="H63" s="977" t="s">
        <v>1683</v>
      </c>
      <c r="I63" s="909">
        <v>1969</v>
      </c>
      <c r="J63" s="978" t="s">
        <v>160</v>
      </c>
      <c r="K63" s="999" t="s">
        <v>1684</v>
      </c>
      <c r="L63" s="909">
        <v>1532</v>
      </c>
      <c r="M63" s="980">
        <v>1.3071895424836555E-3</v>
      </c>
      <c r="N63" s="977" t="s">
        <v>1684</v>
      </c>
      <c r="O63" s="909">
        <v>1530</v>
      </c>
      <c r="P63" s="980">
        <v>4.081632653061229E-2</v>
      </c>
    </row>
    <row r="64" spans="1:16" ht="27.75" customHeight="1" thickBot="1">
      <c r="A64" s="984">
        <v>50</v>
      </c>
      <c r="B64" s="1110" t="s">
        <v>1683</v>
      </c>
      <c r="C64" s="1111">
        <v>1980</v>
      </c>
      <c r="D64" s="1112">
        <f>C64/1749-1</f>
        <v>0.13207547169811318</v>
      </c>
      <c r="E64" s="1110" t="s">
        <v>1681</v>
      </c>
      <c r="F64" s="1111">
        <v>1790</v>
      </c>
      <c r="G64" s="1105">
        <v>0.14964675658317272</v>
      </c>
      <c r="H64" s="1113" t="s">
        <v>1682</v>
      </c>
      <c r="I64" s="1111">
        <v>1763</v>
      </c>
      <c r="J64" s="1180">
        <v>-0.16721776098252239</v>
      </c>
      <c r="K64" s="1113" t="s">
        <v>1478</v>
      </c>
      <c r="L64" s="1111">
        <v>1530</v>
      </c>
      <c r="M64" s="1114">
        <v>1.3089005235602524E-3</v>
      </c>
      <c r="N64" s="1113" t="s">
        <v>1481</v>
      </c>
      <c r="O64" s="1111">
        <v>1528</v>
      </c>
      <c r="P64" s="1180">
        <v>-4.5596502186133647E-2</v>
      </c>
    </row>
    <row r="67" spans="1:16" ht="15" customHeight="1">
      <c r="H67" s="1014"/>
      <c r="K67" s="1014"/>
      <c r="N67" s="1014"/>
    </row>
    <row r="68" spans="1:16" ht="15" customHeight="1">
      <c r="A68" s="206"/>
      <c r="B68" s="206"/>
      <c r="C68" s="206"/>
      <c r="D68" s="206"/>
      <c r="E68" s="206"/>
      <c r="F68" s="206"/>
      <c r="G68" s="206"/>
      <c r="H68" s="206"/>
      <c r="I68" s="206"/>
      <c r="J68" s="206"/>
      <c r="K68" s="1115"/>
      <c r="L68" s="206"/>
      <c r="M68" s="206"/>
      <c r="N68" s="1115"/>
      <c r="O68" s="206"/>
      <c r="P68" s="206"/>
    </row>
    <row r="69" spans="1:16" ht="15" customHeight="1">
      <c r="A69" s="206"/>
      <c r="H69" s="206"/>
      <c r="I69" s="206"/>
      <c r="J69" s="206"/>
      <c r="K69" s="1115"/>
      <c r="L69" s="206"/>
      <c r="M69" s="206"/>
      <c r="N69" s="1115"/>
      <c r="O69" s="206"/>
      <c r="P69" s="206"/>
    </row>
    <row r="70" spans="1:16" ht="15" customHeight="1">
      <c r="A70" s="206"/>
      <c r="B70" s="206"/>
      <c r="C70" s="206"/>
      <c r="D70" s="206"/>
      <c r="E70" s="206"/>
      <c r="F70" s="206"/>
      <c r="G70" s="206"/>
      <c r="H70" s="206"/>
      <c r="I70" s="206"/>
      <c r="J70" s="206"/>
      <c r="K70" s="1115"/>
      <c r="L70" s="206"/>
      <c r="M70" s="206"/>
      <c r="N70" s="1115"/>
      <c r="O70" s="206"/>
      <c r="P70" s="206"/>
    </row>
    <row r="71" spans="1:16" ht="15" customHeight="1">
      <c r="A71" s="206"/>
      <c r="B71" s="206"/>
      <c r="C71" s="206"/>
      <c r="D71" s="206"/>
      <c r="E71" s="206"/>
      <c r="F71" s="206"/>
      <c r="G71" s="206"/>
      <c r="H71" s="206"/>
      <c r="I71" s="206"/>
      <c r="J71" s="206"/>
      <c r="K71" s="1115"/>
      <c r="L71" s="206"/>
      <c r="M71" s="206"/>
      <c r="N71" s="206"/>
      <c r="O71" s="206"/>
      <c r="P71" s="206"/>
    </row>
    <row r="72" spans="1:16" ht="15" customHeight="1">
      <c r="A72" s="206"/>
      <c r="B72" s="206"/>
      <c r="C72" s="206"/>
      <c r="D72" s="206"/>
      <c r="E72" s="206"/>
      <c r="F72" s="206"/>
      <c r="G72" s="206"/>
      <c r="H72" s="1115"/>
      <c r="I72" s="206"/>
      <c r="J72" s="206"/>
      <c r="K72" s="1115"/>
      <c r="L72" s="206"/>
      <c r="M72" s="206"/>
      <c r="N72" s="1115"/>
      <c r="O72" s="206"/>
      <c r="P72" s="206"/>
    </row>
    <row r="73" spans="1:16" ht="15" customHeight="1">
      <c r="A73" s="206"/>
      <c r="B73" s="1115"/>
      <c r="C73" s="206"/>
      <c r="D73" s="206"/>
      <c r="E73" s="1115"/>
      <c r="F73" s="206"/>
      <c r="G73" s="206"/>
      <c r="H73" s="206"/>
      <c r="I73" s="206"/>
      <c r="J73" s="206"/>
      <c r="K73" s="206"/>
      <c r="L73" s="206"/>
      <c r="M73" s="206"/>
      <c r="N73" s="206"/>
      <c r="O73" s="206"/>
      <c r="P73" s="206"/>
    </row>
    <row r="74" spans="1:16" ht="15" customHeight="1">
      <c r="A74" s="206"/>
      <c r="B74" s="1115"/>
      <c r="C74" s="206"/>
      <c r="D74" s="206"/>
      <c r="E74" s="1115"/>
      <c r="F74" s="206"/>
      <c r="G74" s="206"/>
      <c r="H74" s="206"/>
      <c r="I74" s="206"/>
      <c r="J74" s="206"/>
      <c r="K74" s="1115"/>
      <c r="L74" s="206"/>
      <c r="M74" s="206"/>
      <c r="N74" s="1115"/>
      <c r="O74" s="206"/>
      <c r="P74" s="206"/>
    </row>
    <row r="75" spans="1:16" ht="15" customHeight="1">
      <c r="A75" s="206"/>
      <c r="B75" s="1115"/>
      <c r="C75" s="206"/>
      <c r="D75" s="206"/>
      <c r="E75" s="1115"/>
      <c r="F75" s="206"/>
      <c r="G75" s="206"/>
      <c r="H75" s="1115"/>
      <c r="I75" s="206"/>
      <c r="J75" s="206"/>
      <c r="K75" s="206"/>
      <c r="L75" s="206"/>
      <c r="M75" s="206"/>
      <c r="N75" s="1115"/>
      <c r="O75" s="206"/>
      <c r="P75" s="206"/>
    </row>
    <row r="76" spans="1:16" ht="15" customHeight="1">
      <c r="A76" s="206"/>
      <c r="B76" s="1115"/>
      <c r="C76" s="206"/>
      <c r="D76" s="206"/>
      <c r="E76" s="1115"/>
      <c r="F76" s="206"/>
      <c r="G76" s="206"/>
      <c r="H76" s="1115"/>
      <c r="I76" s="206"/>
      <c r="J76" s="206"/>
      <c r="K76" s="206"/>
      <c r="L76" s="206"/>
      <c r="M76" s="206"/>
      <c r="N76" s="1115"/>
      <c r="O76" s="206"/>
      <c r="P76" s="206"/>
    </row>
    <row r="77" spans="1:16" ht="15" customHeight="1">
      <c r="A77" s="206"/>
      <c r="B77" s="1115"/>
      <c r="C77" s="206"/>
      <c r="D77" s="206"/>
      <c r="E77" s="1115"/>
      <c r="F77" s="206"/>
      <c r="G77" s="206"/>
      <c r="H77" s="1115"/>
      <c r="I77" s="206"/>
      <c r="J77" s="206"/>
      <c r="K77" s="206"/>
      <c r="L77" s="206"/>
      <c r="M77" s="206"/>
      <c r="N77" s="1115"/>
      <c r="O77" s="206"/>
      <c r="P77" s="206"/>
    </row>
    <row r="78" spans="1:16" ht="15" customHeight="1">
      <c r="A78" s="206"/>
      <c r="B78" s="1115"/>
      <c r="C78" s="206"/>
      <c r="D78" s="206"/>
      <c r="E78" s="1115"/>
      <c r="F78" s="206"/>
      <c r="G78" s="206"/>
      <c r="H78" s="1115"/>
      <c r="I78" s="206"/>
      <c r="J78" s="206"/>
      <c r="K78" s="206"/>
      <c r="L78" s="206"/>
      <c r="M78" s="206"/>
      <c r="N78" s="206"/>
      <c r="O78" s="206"/>
      <c r="P78" s="206"/>
    </row>
    <row r="79" spans="1:16" ht="15" customHeight="1">
      <c r="A79" s="206"/>
      <c r="B79" s="1115"/>
      <c r="C79" s="206"/>
      <c r="D79" s="206"/>
      <c r="E79" s="1115"/>
      <c r="F79" s="206"/>
      <c r="G79" s="206"/>
      <c r="H79" s="1115"/>
      <c r="I79" s="206"/>
      <c r="J79" s="206"/>
      <c r="K79" s="206"/>
      <c r="L79" s="206"/>
      <c r="M79" s="206"/>
      <c r="N79" s="206"/>
      <c r="O79" s="206"/>
      <c r="P79" s="206"/>
    </row>
    <row r="80" spans="1:16" ht="15" customHeight="1">
      <c r="A80" s="206"/>
      <c r="B80" s="1115"/>
      <c r="C80" s="206"/>
      <c r="D80" s="206"/>
      <c r="E80" s="1115"/>
      <c r="F80" s="206"/>
      <c r="G80" s="206"/>
      <c r="H80" s="1115"/>
      <c r="I80" s="206"/>
      <c r="J80" s="206"/>
      <c r="K80" s="1115"/>
      <c r="L80" s="206"/>
      <c r="M80" s="206"/>
      <c r="N80" s="206"/>
      <c r="O80" s="206"/>
      <c r="P80" s="206"/>
    </row>
    <row r="81" spans="1:16" ht="15" customHeight="1">
      <c r="A81" s="206"/>
      <c r="B81" s="206"/>
      <c r="C81" s="206"/>
      <c r="D81" s="206"/>
      <c r="E81" s="206"/>
      <c r="F81" s="206"/>
      <c r="G81" s="206"/>
      <c r="H81" s="206"/>
      <c r="I81" s="206"/>
      <c r="J81" s="206"/>
      <c r="K81" s="206"/>
      <c r="L81" s="206"/>
      <c r="M81" s="206"/>
      <c r="N81" s="206"/>
      <c r="O81" s="206"/>
      <c r="P81" s="206"/>
    </row>
    <row r="82" spans="1:16" ht="15" customHeight="1">
      <c r="A82" s="206"/>
      <c r="B82" s="206"/>
      <c r="C82" s="206"/>
      <c r="D82" s="206"/>
      <c r="E82" s="206"/>
      <c r="F82" s="206"/>
      <c r="G82" s="206"/>
      <c r="H82" s="206"/>
      <c r="I82" s="206"/>
      <c r="J82" s="206"/>
      <c r="K82" s="206"/>
      <c r="L82" s="206"/>
      <c r="M82" s="206"/>
      <c r="N82" s="206"/>
      <c r="O82" s="206"/>
      <c r="P82" s="206"/>
    </row>
    <row r="83" spans="1:16" ht="15" customHeight="1">
      <c r="A83" s="206"/>
      <c r="B83" s="206"/>
      <c r="C83" s="206"/>
      <c r="D83" s="206"/>
      <c r="E83" s="206"/>
      <c r="F83" s="206"/>
      <c r="G83" s="206"/>
      <c r="H83" s="206"/>
      <c r="I83" s="206"/>
      <c r="J83" s="206"/>
      <c r="K83" s="206"/>
      <c r="L83" s="206"/>
      <c r="M83" s="206"/>
      <c r="N83" s="206"/>
      <c r="O83" s="206"/>
      <c r="P83" s="206"/>
    </row>
    <row r="84" spans="1:16" ht="15" customHeight="1">
      <c r="A84" s="206"/>
      <c r="B84" s="206"/>
      <c r="C84" s="206"/>
      <c r="D84" s="206"/>
      <c r="E84" s="206"/>
      <c r="F84" s="206"/>
      <c r="G84" s="206"/>
      <c r="H84" s="206"/>
      <c r="I84" s="206"/>
      <c r="J84" s="206"/>
      <c r="K84" s="206"/>
      <c r="L84" s="206"/>
      <c r="M84" s="206"/>
      <c r="N84" s="206"/>
      <c r="O84" s="206"/>
      <c r="P84" s="206"/>
    </row>
    <row r="85" spans="1:16" ht="15" customHeight="1">
      <c r="A85" s="206"/>
      <c r="B85" s="206"/>
      <c r="C85" s="206"/>
      <c r="D85" s="206"/>
      <c r="E85" s="206"/>
      <c r="F85" s="206"/>
      <c r="G85" s="206"/>
      <c r="H85" s="206"/>
      <c r="I85" s="206"/>
      <c r="J85" s="206"/>
      <c r="K85" s="206"/>
      <c r="L85" s="206"/>
      <c r="M85" s="206"/>
      <c r="N85" s="206"/>
      <c r="O85" s="206"/>
      <c r="P85" s="206"/>
    </row>
    <row r="86" spans="1:16" ht="15" customHeight="1">
      <c r="A86" s="206"/>
      <c r="B86" s="206"/>
      <c r="C86" s="206"/>
      <c r="D86" s="206"/>
      <c r="E86" s="206"/>
      <c r="F86" s="206"/>
      <c r="G86" s="206"/>
      <c r="H86" s="206"/>
      <c r="I86" s="206"/>
      <c r="J86" s="206"/>
      <c r="K86" s="206"/>
      <c r="L86" s="206"/>
      <c r="M86" s="206"/>
      <c r="N86" s="206"/>
      <c r="O86" s="206"/>
      <c r="P86" s="206"/>
    </row>
    <row r="87" spans="1:16" ht="15" customHeight="1">
      <c r="A87" s="206"/>
      <c r="B87" s="206"/>
      <c r="C87" s="206"/>
      <c r="D87" s="206"/>
      <c r="E87" s="206"/>
      <c r="F87" s="206"/>
      <c r="G87" s="206"/>
      <c r="H87" s="206"/>
      <c r="I87" s="206"/>
      <c r="J87" s="206"/>
      <c r="K87" s="206"/>
      <c r="L87" s="206"/>
      <c r="M87" s="206"/>
      <c r="N87" s="206"/>
      <c r="O87" s="206"/>
      <c r="P87" s="206"/>
    </row>
    <row r="88" spans="1:16" ht="15" customHeight="1">
      <c r="A88" s="206"/>
      <c r="B88" s="206"/>
      <c r="C88" s="206"/>
      <c r="D88" s="206"/>
      <c r="E88" s="206"/>
      <c r="F88" s="206"/>
      <c r="G88" s="206"/>
      <c r="H88" s="206"/>
      <c r="I88" s="206"/>
      <c r="J88" s="206"/>
      <c r="K88" s="206"/>
      <c r="L88" s="206"/>
      <c r="M88" s="206"/>
      <c r="N88" s="206"/>
      <c r="O88" s="206"/>
      <c r="P88" s="206"/>
    </row>
    <row r="89" spans="1:16" ht="15" customHeight="1">
      <c r="A89" s="206"/>
      <c r="B89" s="206"/>
      <c r="C89" s="206"/>
      <c r="D89" s="206"/>
      <c r="E89" s="206"/>
      <c r="F89" s="206"/>
      <c r="G89" s="206"/>
      <c r="H89" s="206"/>
      <c r="I89" s="206"/>
      <c r="J89" s="206"/>
      <c r="K89" s="206"/>
      <c r="L89" s="206"/>
      <c r="M89" s="206"/>
      <c r="N89" s="206"/>
      <c r="O89" s="206"/>
      <c r="P89" s="206"/>
    </row>
    <row r="90" spans="1:16" ht="15" customHeight="1">
      <c r="A90" s="206"/>
      <c r="B90" s="206"/>
      <c r="C90" s="206"/>
      <c r="D90" s="206"/>
      <c r="E90" s="206"/>
      <c r="F90" s="206"/>
      <c r="G90" s="206"/>
      <c r="H90" s="206"/>
      <c r="I90" s="206"/>
      <c r="J90" s="206"/>
      <c r="K90" s="206"/>
      <c r="L90" s="206"/>
      <c r="M90" s="206"/>
      <c r="N90" s="206"/>
      <c r="O90" s="206"/>
      <c r="P90" s="206"/>
    </row>
    <row r="91" spans="1:16" ht="15" customHeight="1">
      <c r="A91" s="206"/>
      <c r="B91" s="206"/>
      <c r="C91" s="206"/>
      <c r="D91" s="206"/>
      <c r="E91" s="206"/>
      <c r="F91" s="206"/>
      <c r="G91" s="206"/>
      <c r="H91" s="206"/>
      <c r="I91" s="206"/>
      <c r="J91" s="206"/>
      <c r="K91" s="206"/>
      <c r="L91" s="206"/>
      <c r="M91" s="206"/>
      <c r="N91" s="206"/>
      <c r="O91" s="206"/>
      <c r="P91" s="206"/>
    </row>
    <row r="92" spans="1:16" ht="15" customHeight="1">
      <c r="A92" s="206"/>
      <c r="B92" s="206"/>
      <c r="C92" s="206"/>
      <c r="D92" s="206"/>
      <c r="E92" s="206"/>
      <c r="F92" s="206"/>
      <c r="G92" s="206"/>
      <c r="H92" s="206"/>
      <c r="I92" s="206"/>
      <c r="J92" s="206"/>
      <c r="K92" s="206"/>
      <c r="L92" s="206"/>
      <c r="M92" s="206"/>
      <c r="N92" s="206"/>
      <c r="O92" s="206"/>
      <c r="P92" s="206"/>
    </row>
    <row r="93" spans="1:16" ht="15" customHeight="1">
      <c r="A93" s="206"/>
      <c r="B93" s="206"/>
      <c r="C93" s="206"/>
      <c r="D93" s="206"/>
      <c r="E93" s="206"/>
      <c r="F93" s="206"/>
      <c r="G93" s="206"/>
      <c r="H93" s="206"/>
      <c r="I93" s="206"/>
      <c r="J93" s="206"/>
      <c r="K93" s="206"/>
      <c r="L93" s="206"/>
      <c r="M93" s="206"/>
      <c r="N93" s="206"/>
      <c r="O93" s="206"/>
      <c r="P93" s="206"/>
    </row>
    <row r="94" spans="1:16" ht="15" customHeight="1">
      <c r="A94" s="206"/>
      <c r="B94" s="206"/>
      <c r="C94" s="206"/>
      <c r="D94" s="206"/>
      <c r="E94" s="206"/>
      <c r="F94" s="206"/>
      <c r="G94" s="206"/>
      <c r="H94" s="206"/>
      <c r="I94" s="206"/>
      <c r="J94" s="206"/>
      <c r="K94" s="206"/>
      <c r="L94" s="206"/>
      <c r="M94" s="206"/>
      <c r="N94" s="206"/>
      <c r="O94" s="206"/>
      <c r="P94" s="206"/>
    </row>
    <row r="95" spans="1:16" ht="15" customHeight="1">
      <c r="A95" s="206"/>
      <c r="B95" s="206"/>
      <c r="C95" s="206"/>
      <c r="D95" s="206"/>
      <c r="E95" s="206"/>
      <c r="F95" s="206"/>
      <c r="G95" s="206"/>
      <c r="H95" s="206"/>
      <c r="I95" s="206"/>
      <c r="J95" s="206"/>
      <c r="K95" s="206"/>
      <c r="L95" s="206"/>
      <c r="M95" s="206"/>
      <c r="N95" s="206"/>
      <c r="O95" s="206"/>
      <c r="P95" s="206"/>
    </row>
    <row r="96" spans="1:16" ht="15" customHeight="1">
      <c r="A96" s="206"/>
      <c r="B96" s="206"/>
      <c r="C96" s="206"/>
      <c r="D96" s="206"/>
      <c r="E96" s="206"/>
      <c r="F96" s="206"/>
      <c r="G96" s="206"/>
      <c r="H96" s="206"/>
      <c r="I96" s="206"/>
      <c r="J96" s="206"/>
      <c r="K96" s="206"/>
      <c r="L96" s="206"/>
      <c r="M96" s="206"/>
      <c r="N96" s="206"/>
      <c r="O96" s="206"/>
      <c r="P96" s="206"/>
    </row>
    <row r="97" spans="1:16" ht="15" customHeight="1">
      <c r="A97" s="206"/>
      <c r="B97" s="206"/>
      <c r="C97" s="206"/>
      <c r="D97" s="206"/>
      <c r="E97" s="206"/>
      <c r="F97" s="206"/>
      <c r="G97" s="206"/>
      <c r="H97" s="206"/>
      <c r="I97" s="206"/>
      <c r="J97" s="206"/>
      <c r="K97" s="206"/>
      <c r="L97" s="206"/>
      <c r="M97" s="206"/>
      <c r="N97" s="206"/>
      <c r="O97" s="206"/>
      <c r="P97" s="206"/>
    </row>
    <row r="98" spans="1:16" ht="15" customHeight="1">
      <c r="A98" s="206"/>
      <c r="B98" s="206"/>
      <c r="C98" s="206"/>
      <c r="D98" s="206"/>
      <c r="E98" s="206"/>
      <c r="F98" s="206"/>
      <c r="G98" s="206"/>
      <c r="H98" s="206"/>
      <c r="I98" s="206"/>
      <c r="J98" s="206"/>
      <c r="K98" s="206"/>
      <c r="L98" s="206"/>
      <c r="M98" s="206"/>
      <c r="N98" s="206"/>
      <c r="O98" s="206"/>
      <c r="P98" s="206"/>
    </row>
    <row r="99" spans="1:16" ht="15" customHeight="1">
      <c r="A99" s="206"/>
      <c r="B99" s="206"/>
      <c r="C99" s="206"/>
      <c r="D99" s="206"/>
      <c r="E99" s="206"/>
      <c r="F99" s="206"/>
      <c r="G99" s="206"/>
      <c r="H99" s="206"/>
      <c r="I99" s="206"/>
      <c r="J99" s="206"/>
      <c r="K99" s="206"/>
      <c r="L99" s="206"/>
      <c r="M99" s="206"/>
      <c r="N99" s="206"/>
      <c r="O99" s="206"/>
      <c r="P99" s="206"/>
    </row>
    <row r="100" spans="1:16" ht="15" customHeight="1">
      <c r="A100" s="206"/>
      <c r="B100" s="206"/>
      <c r="C100" s="206"/>
      <c r="D100" s="206"/>
      <c r="E100" s="206"/>
      <c r="F100" s="206"/>
      <c r="G100" s="206"/>
      <c r="H100" s="206"/>
      <c r="I100" s="206"/>
      <c r="J100" s="206"/>
      <c r="K100" s="206"/>
      <c r="L100" s="206"/>
      <c r="M100" s="206"/>
      <c r="N100" s="206"/>
      <c r="O100" s="206"/>
      <c r="P100" s="206"/>
    </row>
    <row r="101" spans="1:16" ht="15" customHeight="1">
      <c r="A101" s="206"/>
      <c r="B101" s="206"/>
      <c r="C101" s="206"/>
      <c r="D101" s="206"/>
      <c r="E101" s="206"/>
      <c r="F101" s="206"/>
      <c r="G101" s="206"/>
      <c r="H101" s="206"/>
      <c r="I101" s="206"/>
      <c r="J101" s="206"/>
      <c r="K101" s="206"/>
      <c r="L101" s="206"/>
      <c r="M101" s="206"/>
      <c r="N101" s="206"/>
      <c r="O101" s="206"/>
      <c r="P101" s="206"/>
    </row>
    <row r="102" spans="1:16" ht="15" customHeight="1">
      <c r="A102" s="206"/>
      <c r="B102" s="206"/>
      <c r="C102" s="206"/>
      <c r="D102" s="206"/>
      <c r="E102" s="206"/>
      <c r="F102" s="206"/>
      <c r="G102" s="206"/>
      <c r="H102" s="206"/>
      <c r="I102" s="206"/>
      <c r="J102" s="206"/>
      <c r="K102" s="206"/>
      <c r="L102" s="206"/>
      <c r="M102" s="206"/>
      <c r="N102" s="206"/>
      <c r="O102" s="206"/>
      <c r="P102" s="206"/>
    </row>
    <row r="103" spans="1:16" ht="15" customHeight="1">
      <c r="A103" s="206"/>
      <c r="B103" s="206"/>
      <c r="C103" s="206"/>
      <c r="D103" s="206"/>
      <c r="E103" s="206"/>
      <c r="F103" s="206"/>
      <c r="G103" s="206"/>
      <c r="H103" s="206"/>
      <c r="I103" s="206"/>
      <c r="J103" s="206"/>
      <c r="K103" s="206"/>
      <c r="L103" s="206"/>
      <c r="M103" s="206"/>
      <c r="N103" s="206"/>
      <c r="O103" s="206"/>
      <c r="P103" s="206"/>
    </row>
    <row r="104" spans="1:16" ht="15" customHeight="1">
      <c r="A104" s="206"/>
      <c r="B104" s="206"/>
      <c r="C104" s="206"/>
      <c r="D104" s="206"/>
      <c r="E104" s="206"/>
      <c r="F104" s="206"/>
      <c r="G104" s="206"/>
      <c r="H104" s="206"/>
      <c r="I104" s="206"/>
      <c r="J104" s="206"/>
      <c r="K104" s="206"/>
      <c r="L104" s="206"/>
      <c r="M104" s="206"/>
      <c r="N104" s="206"/>
      <c r="O104" s="206"/>
      <c r="P104" s="206"/>
    </row>
    <row r="105" spans="1:16" ht="15" customHeight="1">
      <c r="A105" s="206"/>
      <c r="B105" s="206"/>
      <c r="C105" s="206"/>
      <c r="D105" s="206"/>
      <c r="E105" s="206"/>
      <c r="F105" s="206"/>
      <c r="G105" s="206"/>
      <c r="H105" s="206"/>
      <c r="I105" s="206"/>
      <c r="J105" s="206"/>
      <c r="K105" s="206"/>
      <c r="L105" s="206"/>
      <c r="M105" s="206"/>
      <c r="N105" s="206"/>
      <c r="O105" s="206"/>
      <c r="P105" s="206"/>
    </row>
    <row r="106" spans="1:16" ht="15" customHeight="1">
      <c r="A106" s="206"/>
      <c r="B106" s="206"/>
      <c r="C106" s="206"/>
      <c r="D106" s="206"/>
      <c r="E106" s="206"/>
      <c r="F106" s="206"/>
      <c r="G106" s="206"/>
      <c r="H106" s="206"/>
      <c r="I106" s="206"/>
      <c r="J106" s="206"/>
      <c r="K106" s="206"/>
      <c r="L106" s="206"/>
      <c r="M106" s="206"/>
      <c r="N106" s="206"/>
      <c r="O106" s="206"/>
      <c r="P106" s="206"/>
    </row>
    <row r="107" spans="1:16" ht="15" customHeight="1">
      <c r="A107" s="206"/>
      <c r="B107" s="206"/>
      <c r="C107" s="206"/>
      <c r="D107" s="206"/>
      <c r="E107" s="206"/>
      <c r="F107" s="206"/>
      <c r="G107" s="206"/>
      <c r="H107" s="206"/>
      <c r="I107" s="206"/>
      <c r="J107" s="206"/>
      <c r="K107" s="206"/>
      <c r="L107" s="206"/>
      <c r="M107" s="206"/>
      <c r="N107" s="206"/>
      <c r="O107" s="206"/>
      <c r="P107" s="206"/>
    </row>
    <row r="108" spans="1:16" ht="15" customHeight="1">
      <c r="A108" s="206"/>
      <c r="B108" s="206"/>
      <c r="C108" s="206"/>
      <c r="D108" s="206"/>
      <c r="E108" s="206"/>
      <c r="F108" s="206"/>
      <c r="G108" s="206"/>
      <c r="H108" s="206"/>
      <c r="I108" s="206"/>
      <c r="J108" s="206"/>
      <c r="K108" s="206"/>
      <c r="L108" s="206"/>
      <c r="M108" s="206"/>
      <c r="N108" s="206"/>
      <c r="O108" s="206"/>
      <c r="P108" s="206"/>
    </row>
    <row r="118" spans="8:8" ht="15" customHeight="1">
      <c r="H118" s="392"/>
    </row>
    <row r="119" spans="8:8" ht="15" customHeight="1">
      <c r="H119" s="392"/>
    </row>
    <row r="120" spans="8:8" ht="15" customHeight="1">
      <c r="H120" s="392"/>
    </row>
    <row r="121" spans="8:8" ht="15" customHeight="1">
      <c r="H121" s="392"/>
    </row>
  </sheetData>
  <mergeCells count="12">
    <mergeCell ref="N38:P38"/>
    <mergeCell ref="A5:A6"/>
    <mergeCell ref="B5:D5"/>
    <mergeCell ref="E5:G5"/>
    <mergeCell ref="H5:J5"/>
    <mergeCell ref="K5:M5"/>
    <mergeCell ref="N5:P5"/>
    <mergeCell ref="A38:A39"/>
    <mergeCell ref="B38:D38"/>
    <mergeCell ref="E38:G38"/>
    <mergeCell ref="H38:J38"/>
    <mergeCell ref="K38:M38"/>
  </mergeCells>
  <phoneticPr fontId="34"/>
  <printOptions horizontalCentered="1"/>
  <pageMargins left="0" right="0" top="0" bottom="0"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Q306"/>
  <sheetViews>
    <sheetView topLeftCell="B1" zoomScaleNormal="100" workbookViewId="0">
      <selection activeCell="N35" sqref="N35"/>
    </sheetView>
  </sheetViews>
  <sheetFormatPr defaultRowHeight="15" customHeight="1"/>
  <cols>
    <col min="1" max="1" width="1.125" customWidth="1"/>
    <col min="2" max="2" width="2.75" style="93" customWidth="1"/>
    <col min="3" max="3" width="7.5" style="108" customWidth="1"/>
    <col min="4" max="4" width="5.625" style="96" customWidth="1"/>
    <col min="5" max="5" width="6.25" style="436" customWidth="1"/>
    <col min="6" max="6" width="7.5" style="108" customWidth="1"/>
    <col min="7" max="7" width="5.625" style="96" customWidth="1"/>
    <col min="8" max="8" width="6.25" style="436" customWidth="1"/>
    <col min="9" max="9" width="7.5" style="112" customWidth="1"/>
    <col min="10" max="10" width="5.625" style="96" customWidth="1"/>
    <col min="11" max="11" width="6.25" style="441" customWidth="1"/>
    <col min="12" max="12" width="7.5" style="112" customWidth="1"/>
    <col min="13" max="13" width="5.625" style="96" customWidth="1"/>
    <col min="14" max="14" width="6.25" style="441" customWidth="1"/>
    <col min="15" max="15" width="7.5" style="112" customWidth="1"/>
    <col min="16" max="16" width="5.625" style="96" customWidth="1"/>
    <col min="17" max="17" width="6.375" style="441" customWidth="1"/>
    <col min="18" max="18" width="1.125" customWidth="1"/>
  </cols>
  <sheetData>
    <row r="1" spans="2:17" ht="2.1" customHeight="1"/>
    <row r="2" spans="2:17" ht="39" customHeight="1"/>
    <row r="3" spans="2:17" ht="17.25" customHeight="1">
      <c r="B3" s="185" t="s">
        <v>1232</v>
      </c>
      <c r="C3" s="204"/>
      <c r="D3" s="204"/>
      <c r="E3" s="437"/>
      <c r="F3" s="204"/>
      <c r="G3" s="204"/>
      <c r="H3" s="437"/>
      <c r="I3" s="204"/>
      <c r="J3" s="158"/>
      <c r="K3" s="437"/>
      <c r="L3" s="204"/>
      <c r="M3" s="158"/>
      <c r="N3" s="437"/>
      <c r="O3" s="204"/>
      <c r="Q3" s="728" t="s">
        <v>777</v>
      </c>
    </row>
    <row r="4" spans="2:17" ht="13.35" customHeight="1" thickBot="1"/>
    <row r="5" spans="2:17" s="429" customFormat="1" ht="30.75" customHeight="1">
      <c r="B5" s="1348" t="s">
        <v>211</v>
      </c>
      <c r="C5" s="1350" t="s">
        <v>787</v>
      </c>
      <c r="D5" s="1351"/>
      <c r="E5" s="1352"/>
      <c r="F5" s="1350" t="s">
        <v>779</v>
      </c>
      <c r="G5" s="1351"/>
      <c r="H5" s="1352"/>
      <c r="I5" s="1353" t="s">
        <v>781</v>
      </c>
      <c r="J5" s="1354"/>
      <c r="K5" s="1355"/>
      <c r="L5" s="1353" t="s">
        <v>783</v>
      </c>
      <c r="M5" s="1354"/>
      <c r="N5" s="1355"/>
      <c r="O5" s="1353" t="s">
        <v>785</v>
      </c>
      <c r="P5" s="1354"/>
      <c r="Q5" s="1355"/>
    </row>
    <row r="6" spans="2:17" s="429" customFormat="1" ht="30.75" customHeight="1" thickBot="1">
      <c r="B6" s="1349"/>
      <c r="C6" s="137" t="s">
        <v>630</v>
      </c>
      <c r="D6" s="125" t="s">
        <v>257</v>
      </c>
      <c r="E6" s="438" t="s">
        <v>13</v>
      </c>
      <c r="F6" s="137" t="s">
        <v>630</v>
      </c>
      <c r="G6" s="125" t="s">
        <v>257</v>
      </c>
      <c r="H6" s="438" t="s">
        <v>13</v>
      </c>
      <c r="I6" s="196" t="s">
        <v>630</v>
      </c>
      <c r="J6" s="125" t="s">
        <v>257</v>
      </c>
      <c r="K6" s="442" t="s">
        <v>13</v>
      </c>
      <c r="L6" s="197" t="s">
        <v>630</v>
      </c>
      <c r="M6" s="125" t="s">
        <v>257</v>
      </c>
      <c r="N6" s="444" t="s">
        <v>13</v>
      </c>
      <c r="O6" s="198" t="s">
        <v>630</v>
      </c>
      <c r="P6" s="125" t="s">
        <v>257</v>
      </c>
      <c r="Q6" s="444" t="s">
        <v>13</v>
      </c>
    </row>
    <row r="7" spans="2:17" s="430" customFormat="1" ht="27.75" customHeight="1">
      <c r="B7" s="97">
        <v>1</v>
      </c>
      <c r="C7" s="109" t="s">
        <v>274</v>
      </c>
      <c r="D7" s="504">
        <v>96135</v>
      </c>
      <c r="E7" s="1144">
        <v>-1.4858841010401136E-2</v>
      </c>
      <c r="F7" s="109" t="s">
        <v>274</v>
      </c>
      <c r="G7" s="504">
        <v>97585</v>
      </c>
      <c r="H7" s="1144">
        <v>-6.9301691327621207E-3</v>
      </c>
      <c r="I7" s="99" t="s">
        <v>274</v>
      </c>
      <c r="J7" s="506">
        <v>98266</v>
      </c>
      <c r="K7" s="467">
        <v>1.7984046410442378E-2</v>
      </c>
      <c r="L7" s="100" t="s">
        <v>275</v>
      </c>
      <c r="M7" s="506">
        <v>97336</v>
      </c>
      <c r="N7" s="471">
        <v>3.014139361612056E-2</v>
      </c>
      <c r="O7" s="99" t="s">
        <v>274</v>
      </c>
      <c r="P7" s="506">
        <v>94941</v>
      </c>
      <c r="Q7" s="471">
        <v>4.0677408747122668E-2</v>
      </c>
    </row>
    <row r="8" spans="2:17" s="430" customFormat="1" ht="27.75" customHeight="1">
      <c r="B8" s="101">
        <v>2</v>
      </c>
      <c r="C8" s="110" t="s">
        <v>275</v>
      </c>
      <c r="D8" s="459">
        <v>89620</v>
      </c>
      <c r="E8" s="1130">
        <f>(D8/G8)-1</f>
        <v>-4.1292255027813418E-2</v>
      </c>
      <c r="F8" s="110" t="s">
        <v>275</v>
      </c>
      <c r="G8" s="459">
        <v>93480</v>
      </c>
      <c r="H8" s="1130">
        <v>-1.8211607536706809E-2</v>
      </c>
      <c r="I8" s="103" t="s">
        <v>275</v>
      </c>
      <c r="J8" s="456">
        <v>95214</v>
      </c>
      <c r="K8" s="1185">
        <v>-2.1800772581573091E-2</v>
      </c>
      <c r="L8" s="104" t="s">
        <v>274</v>
      </c>
      <c r="M8" s="456">
        <v>96530</v>
      </c>
      <c r="N8" s="472">
        <v>1.6736710167366997E-2</v>
      </c>
      <c r="O8" s="103" t="s">
        <v>275</v>
      </c>
      <c r="P8" s="456">
        <v>94488</v>
      </c>
      <c r="Q8" s="1145">
        <v>-2.8914543804479109E-3</v>
      </c>
    </row>
    <row r="9" spans="2:17" s="430" customFormat="1" ht="27.75" customHeight="1">
      <c r="B9" s="101">
        <v>3</v>
      </c>
      <c r="C9" s="110" t="s">
        <v>276</v>
      </c>
      <c r="D9" s="459">
        <v>65173</v>
      </c>
      <c r="E9" s="464">
        <v>1.3811306856537087E-4</v>
      </c>
      <c r="F9" s="110" t="s">
        <v>276</v>
      </c>
      <c r="G9" s="459">
        <v>65164</v>
      </c>
      <c r="H9" s="464">
        <v>3.1875979794460996E-2</v>
      </c>
      <c r="I9" s="103" t="s">
        <v>278</v>
      </c>
      <c r="J9" s="507">
        <v>78862</v>
      </c>
      <c r="K9" s="468">
        <v>7.6981905087060376E-2</v>
      </c>
      <c r="L9" s="104" t="s">
        <v>278</v>
      </c>
      <c r="M9" s="507">
        <v>73225</v>
      </c>
      <c r="N9" s="472">
        <v>0.11940868927140968</v>
      </c>
      <c r="O9" s="103" t="s">
        <v>278</v>
      </c>
      <c r="P9" s="507">
        <v>65414</v>
      </c>
      <c r="Q9" s="472">
        <v>3.6048021793531726E-2</v>
      </c>
    </row>
    <row r="10" spans="2:17" s="430" customFormat="1" ht="27.75" customHeight="1">
      <c r="B10" s="101">
        <v>4</v>
      </c>
      <c r="C10" s="110" t="s">
        <v>278</v>
      </c>
      <c r="D10" s="459">
        <v>62087</v>
      </c>
      <c r="E10" s="1130">
        <v>-3.467201517483709E-2</v>
      </c>
      <c r="F10" s="110" t="s">
        <v>278</v>
      </c>
      <c r="G10" s="459">
        <v>64317</v>
      </c>
      <c r="H10" s="1130">
        <v>-0.18443610357333062</v>
      </c>
      <c r="I10" s="103" t="s">
        <v>276</v>
      </c>
      <c r="J10" s="507">
        <v>63151</v>
      </c>
      <c r="K10" s="468">
        <v>3.4753399967229148E-2</v>
      </c>
      <c r="L10" s="104" t="s">
        <v>794</v>
      </c>
      <c r="M10" s="507">
        <v>61030</v>
      </c>
      <c r="N10" s="472">
        <v>1.1569316448982292E-2</v>
      </c>
      <c r="O10" s="103" t="s">
        <v>794</v>
      </c>
      <c r="P10" s="507">
        <v>60332</v>
      </c>
      <c r="Q10" s="472">
        <v>4.641320937976956E-2</v>
      </c>
    </row>
    <row r="11" spans="2:17" s="430" customFormat="1" ht="27.75" customHeight="1">
      <c r="B11" s="101">
        <v>5</v>
      </c>
      <c r="C11" s="110" t="s">
        <v>284</v>
      </c>
      <c r="D11" s="459">
        <v>60442</v>
      </c>
      <c r="E11" s="464">
        <v>9.1996386630532889E-2</v>
      </c>
      <c r="F11" s="110" t="s">
        <v>284</v>
      </c>
      <c r="G11" s="459">
        <v>55350</v>
      </c>
      <c r="H11" s="464">
        <v>6.9213978016883448E-2</v>
      </c>
      <c r="I11" s="103" t="s">
        <v>284</v>
      </c>
      <c r="J11" s="507">
        <v>51767</v>
      </c>
      <c r="K11" s="468">
        <v>0.11542770954535664</v>
      </c>
      <c r="L11" s="104" t="s">
        <v>284</v>
      </c>
      <c r="M11" s="507">
        <v>46410</v>
      </c>
      <c r="N11" s="472">
        <v>5.6573705179282952E-2</v>
      </c>
      <c r="O11" s="103" t="s">
        <v>280</v>
      </c>
      <c r="P11" s="507">
        <v>45766</v>
      </c>
      <c r="Q11" s="1145">
        <v>-2.6897152941676716E-2</v>
      </c>
    </row>
    <row r="12" spans="2:17" s="430" customFormat="1" ht="27.75" customHeight="1">
      <c r="B12" s="101">
        <v>6</v>
      </c>
      <c r="C12" s="110" t="s">
        <v>277</v>
      </c>
      <c r="D12" s="459">
        <v>43450</v>
      </c>
      <c r="E12" s="464">
        <v>3.5164625720684128E-2</v>
      </c>
      <c r="F12" s="110" t="s">
        <v>280</v>
      </c>
      <c r="G12" s="459">
        <v>42577</v>
      </c>
      <c r="H12" s="1130">
        <v>-1.7944873716987608E-2</v>
      </c>
      <c r="I12" s="103" t="s">
        <v>280</v>
      </c>
      <c r="J12" s="507">
        <v>43355</v>
      </c>
      <c r="K12" s="1185">
        <v>-1.7004874730756181E-2</v>
      </c>
      <c r="L12" s="104" t="s">
        <v>280</v>
      </c>
      <c r="M12" s="507">
        <v>44105</v>
      </c>
      <c r="N12" s="1145">
        <v>-3.6293318183804546E-2</v>
      </c>
      <c r="O12" s="103" t="s">
        <v>284</v>
      </c>
      <c r="P12" s="507">
        <v>43925</v>
      </c>
      <c r="Q12" s="472">
        <v>2.767769407140519E-2</v>
      </c>
    </row>
    <row r="13" spans="2:17" s="430" customFormat="1" ht="27.75" customHeight="1">
      <c r="B13" s="101">
        <v>7</v>
      </c>
      <c r="C13" s="110" t="s">
        <v>280</v>
      </c>
      <c r="D13" s="459">
        <v>41602</v>
      </c>
      <c r="E13" s="1130">
        <v>-2.2899687624773901E-2</v>
      </c>
      <c r="F13" s="110" t="s">
        <v>277</v>
      </c>
      <c r="G13" s="459">
        <v>41974</v>
      </c>
      <c r="H13" s="464">
        <v>1.8588623568239093E-2</v>
      </c>
      <c r="I13" s="103" t="s">
        <v>277</v>
      </c>
      <c r="J13" s="507">
        <v>41208</v>
      </c>
      <c r="K13" s="468">
        <v>4.9511002444987851E-2</v>
      </c>
      <c r="L13" s="104" t="s">
        <v>277</v>
      </c>
      <c r="M13" s="507">
        <v>39264</v>
      </c>
      <c r="N13" s="1145">
        <v>-5.3455517373046657E-4</v>
      </c>
      <c r="O13" s="103" t="s">
        <v>277</v>
      </c>
      <c r="P13" s="507">
        <v>39285</v>
      </c>
      <c r="Q13" s="1145">
        <v>-6.3486442735734006E-3</v>
      </c>
    </row>
    <row r="14" spans="2:17" s="430" customFormat="1" ht="27.75" customHeight="1">
      <c r="B14" s="101">
        <v>8</v>
      </c>
      <c r="C14" s="110" t="s">
        <v>934</v>
      </c>
      <c r="D14" s="459">
        <v>35982</v>
      </c>
      <c r="E14" s="464">
        <v>0.15928861395708482</v>
      </c>
      <c r="F14" s="110" t="s">
        <v>283</v>
      </c>
      <c r="G14" s="459">
        <v>32295</v>
      </c>
      <c r="H14" s="464">
        <v>1.5853543455695007E-2</v>
      </c>
      <c r="I14" s="103" t="s">
        <v>283</v>
      </c>
      <c r="J14" s="507">
        <v>31791</v>
      </c>
      <c r="K14" s="468">
        <v>4.3011811023621949E-2</v>
      </c>
      <c r="L14" s="104" t="s">
        <v>283</v>
      </c>
      <c r="M14" s="507">
        <v>30480</v>
      </c>
      <c r="N14" s="472">
        <v>4.6811141257684596E-2</v>
      </c>
      <c r="O14" s="103" t="s">
        <v>283</v>
      </c>
      <c r="P14" s="507">
        <v>29117</v>
      </c>
      <c r="Q14" s="1145">
        <v>-4.7312109413342962E-2</v>
      </c>
    </row>
    <row r="15" spans="2:17" s="430" customFormat="1" ht="27.75" customHeight="1">
      <c r="B15" s="101">
        <v>9</v>
      </c>
      <c r="C15" s="110" t="s">
        <v>283</v>
      </c>
      <c r="D15" s="459">
        <v>33362</v>
      </c>
      <c r="E15" s="464">
        <v>3.3039170150177988E-2</v>
      </c>
      <c r="F15" s="110" t="s">
        <v>398</v>
      </c>
      <c r="G15" s="459">
        <v>31038</v>
      </c>
      <c r="H15" s="464">
        <v>0.12762942779291553</v>
      </c>
      <c r="I15" s="103" t="s">
        <v>279</v>
      </c>
      <c r="J15" s="507">
        <v>31039</v>
      </c>
      <c r="K15" s="468">
        <v>0.10204154091958095</v>
      </c>
      <c r="L15" s="104" t="s">
        <v>281</v>
      </c>
      <c r="M15" s="507">
        <v>29464</v>
      </c>
      <c r="N15" s="472">
        <v>2.3659799187020214E-2</v>
      </c>
      <c r="O15" s="103" t="s">
        <v>281</v>
      </c>
      <c r="P15" s="507">
        <v>28783</v>
      </c>
      <c r="Q15" s="1145">
        <v>-5.768566493955074E-3</v>
      </c>
    </row>
    <row r="16" spans="2:17" s="430" customFormat="1" ht="27.75" customHeight="1">
      <c r="B16" s="101">
        <v>10</v>
      </c>
      <c r="C16" s="110" t="s">
        <v>279</v>
      </c>
      <c r="D16" s="459">
        <v>31707</v>
      </c>
      <c r="E16" s="464">
        <v>3.1323185011709498E-2</v>
      </c>
      <c r="F16" s="110" t="s">
        <v>281</v>
      </c>
      <c r="G16" s="459">
        <v>30832</v>
      </c>
      <c r="H16" s="464">
        <v>1.5780977168648791E-2</v>
      </c>
      <c r="I16" s="103" t="s">
        <v>281</v>
      </c>
      <c r="J16" s="507">
        <v>30353</v>
      </c>
      <c r="K16" s="468">
        <v>3.0172413793103425E-2</v>
      </c>
      <c r="L16" s="104" t="s">
        <v>279</v>
      </c>
      <c r="M16" s="507">
        <v>28165</v>
      </c>
      <c r="N16" s="472">
        <v>6.9976826349580135E-2</v>
      </c>
      <c r="O16" s="103" t="s">
        <v>279</v>
      </c>
      <c r="P16" s="507">
        <v>26323</v>
      </c>
      <c r="Q16" s="473">
        <v>3.4307932756452164E-3</v>
      </c>
    </row>
    <row r="17" spans="2:17" s="430" customFormat="1" ht="27.75" customHeight="1">
      <c r="B17" s="101">
        <v>11</v>
      </c>
      <c r="C17" s="110" t="s">
        <v>285</v>
      </c>
      <c r="D17" s="459">
        <v>31432</v>
      </c>
      <c r="E17" s="464">
        <f>(D17/G19)-1</f>
        <v>0.20990030409176641</v>
      </c>
      <c r="F17" s="110" t="s">
        <v>279</v>
      </c>
      <c r="G17" s="459">
        <v>30744</v>
      </c>
      <c r="H17" s="1130">
        <v>-9.504172170495151E-3</v>
      </c>
      <c r="I17" s="103" t="s">
        <v>285</v>
      </c>
      <c r="J17" s="507">
        <v>27906</v>
      </c>
      <c r="K17" s="468">
        <v>0.19516895798535261</v>
      </c>
      <c r="L17" s="104" t="s">
        <v>398</v>
      </c>
      <c r="M17" s="507">
        <v>26032</v>
      </c>
      <c r="N17" s="472">
        <v>6.0452990060290146E-2</v>
      </c>
      <c r="O17" s="103" t="s">
        <v>398</v>
      </c>
      <c r="P17" s="507">
        <v>24548</v>
      </c>
      <c r="Q17" s="472">
        <v>5.3697901017298433E-2</v>
      </c>
    </row>
    <row r="18" spans="2:17" s="430" customFormat="1" ht="27.75" customHeight="1">
      <c r="B18" s="101">
        <v>12</v>
      </c>
      <c r="C18" s="110" t="s">
        <v>281</v>
      </c>
      <c r="D18" s="459">
        <v>31155</v>
      </c>
      <c r="E18" s="464">
        <v>1.0476128697457288E-2</v>
      </c>
      <c r="F18" s="110" t="s">
        <v>282</v>
      </c>
      <c r="G18" s="459">
        <v>30396</v>
      </c>
      <c r="H18" s="464">
        <v>0.10122454894572863</v>
      </c>
      <c r="I18" s="103" t="s">
        <v>282</v>
      </c>
      <c r="J18" s="507">
        <v>27602</v>
      </c>
      <c r="K18" s="469">
        <v>0.12675021431195654</v>
      </c>
      <c r="L18" s="104" t="s">
        <v>282</v>
      </c>
      <c r="M18" s="507">
        <v>24497</v>
      </c>
      <c r="N18" s="472">
        <v>4.0389025736855544E-2</v>
      </c>
      <c r="O18" s="103" t="s">
        <v>286</v>
      </c>
      <c r="P18" s="507">
        <v>23766</v>
      </c>
      <c r="Q18" s="472">
        <v>4.6775898520084569E-2</v>
      </c>
    </row>
    <row r="19" spans="2:17" s="430" customFormat="1" ht="27.75" customHeight="1">
      <c r="B19" s="101">
        <v>13</v>
      </c>
      <c r="C19" s="110" t="s">
        <v>282</v>
      </c>
      <c r="D19" s="459">
        <v>30125</v>
      </c>
      <c r="E19" s="1130">
        <v>-8.9156467956309493E-3</v>
      </c>
      <c r="F19" s="110" t="s">
        <v>285</v>
      </c>
      <c r="G19" s="459">
        <v>25979</v>
      </c>
      <c r="H19" s="1130">
        <v>-6.9053250197090188E-2</v>
      </c>
      <c r="I19" s="103" t="s">
        <v>398</v>
      </c>
      <c r="J19" s="507">
        <v>27525</v>
      </c>
      <c r="K19" s="468">
        <v>5.7352489244007376E-2</v>
      </c>
      <c r="L19" s="104" t="s">
        <v>286</v>
      </c>
      <c r="M19" s="507">
        <v>24015</v>
      </c>
      <c r="N19" s="472">
        <v>1.0477152234284359E-2</v>
      </c>
      <c r="O19" s="103" t="s">
        <v>282</v>
      </c>
      <c r="P19" s="507">
        <v>23546</v>
      </c>
      <c r="Q19" s="472">
        <v>2.0102244172948591E-2</v>
      </c>
    </row>
    <row r="20" spans="2:17" s="430" customFormat="1" ht="27.75" customHeight="1">
      <c r="B20" s="101">
        <v>14</v>
      </c>
      <c r="C20" s="110" t="s">
        <v>286</v>
      </c>
      <c r="D20" s="459">
        <v>27381</v>
      </c>
      <c r="E20" s="464">
        <v>0.12813645914877836</v>
      </c>
      <c r="F20" s="110" t="s">
        <v>288</v>
      </c>
      <c r="G20" s="459">
        <v>25616</v>
      </c>
      <c r="H20" s="464">
        <v>1.8771874005726996E-2</v>
      </c>
      <c r="I20" s="103" t="s">
        <v>286</v>
      </c>
      <c r="J20" s="507">
        <v>25415</v>
      </c>
      <c r="K20" s="469">
        <v>5.8296897772225797E-2</v>
      </c>
      <c r="L20" s="94" t="s">
        <v>285</v>
      </c>
      <c r="M20" s="507">
        <v>23349</v>
      </c>
      <c r="N20" s="472">
        <v>7.5693356675573531E-2</v>
      </c>
      <c r="O20" s="95" t="s">
        <v>285</v>
      </c>
      <c r="P20" s="507">
        <v>21706</v>
      </c>
      <c r="Q20" s="1145">
        <v>-0.15727763326474353</v>
      </c>
    </row>
    <row r="21" spans="2:17" s="430" customFormat="1" ht="27.75" customHeight="1">
      <c r="B21" s="101">
        <v>15</v>
      </c>
      <c r="C21" s="110" t="s">
        <v>291</v>
      </c>
      <c r="D21" s="459">
        <v>27146</v>
      </c>
      <c r="E21" s="464">
        <v>8.6144120353699005E-2</v>
      </c>
      <c r="F21" s="110" t="s">
        <v>291</v>
      </c>
      <c r="G21" s="459">
        <v>24993</v>
      </c>
      <c r="H21" s="464">
        <v>5.9968616141481856E-2</v>
      </c>
      <c r="I21" s="103" t="s">
        <v>288</v>
      </c>
      <c r="J21" s="507">
        <v>25144</v>
      </c>
      <c r="K21" s="469">
        <v>0.36304006071447925</v>
      </c>
      <c r="L21" s="104" t="s">
        <v>291</v>
      </c>
      <c r="M21" s="507">
        <v>22561</v>
      </c>
      <c r="N21" s="472">
        <v>4.3524514338575404E-2</v>
      </c>
      <c r="O21" s="103" t="s">
        <v>291</v>
      </c>
      <c r="P21" s="507">
        <v>21620</v>
      </c>
      <c r="Q21" s="472">
        <v>4.7402174923321105E-3</v>
      </c>
    </row>
    <row r="22" spans="2:17" s="430" customFormat="1" ht="27.75" customHeight="1">
      <c r="B22" s="101">
        <v>16</v>
      </c>
      <c r="C22" s="110" t="s">
        <v>288</v>
      </c>
      <c r="D22" s="459">
        <v>25735</v>
      </c>
      <c r="E22" s="464">
        <v>4.6455340412241419E-3</v>
      </c>
      <c r="F22" s="110" t="s">
        <v>286</v>
      </c>
      <c r="G22" s="459">
        <v>24271</v>
      </c>
      <c r="H22" s="1130">
        <v>-4.5012787723785141E-2</v>
      </c>
      <c r="I22" s="95" t="s">
        <v>291</v>
      </c>
      <c r="J22" s="507">
        <v>23579</v>
      </c>
      <c r="K22" s="468">
        <v>4.5122113381498963E-2</v>
      </c>
      <c r="L22" s="724" t="s">
        <v>298</v>
      </c>
      <c r="M22" s="507">
        <v>19201</v>
      </c>
      <c r="N22" s="472">
        <v>5.0382932166302075E-2</v>
      </c>
      <c r="O22" s="725" t="s">
        <v>298</v>
      </c>
      <c r="P22" s="507">
        <v>18280</v>
      </c>
      <c r="Q22" s="472">
        <v>5.8973467732591711E-2</v>
      </c>
    </row>
    <row r="23" spans="2:17" s="430" customFormat="1" ht="27.75" customHeight="1">
      <c r="B23" s="101">
        <v>17</v>
      </c>
      <c r="C23" s="110" t="s">
        <v>313</v>
      </c>
      <c r="D23" s="459">
        <v>20899</v>
      </c>
      <c r="E23" s="464">
        <v>3.1641820515351915E-2</v>
      </c>
      <c r="F23" s="110" t="s">
        <v>313</v>
      </c>
      <c r="G23" s="459">
        <v>20258</v>
      </c>
      <c r="H23" s="464">
        <v>3.1676512528009848E-2</v>
      </c>
      <c r="I23" s="103" t="s">
        <v>292</v>
      </c>
      <c r="J23" s="507">
        <v>20626</v>
      </c>
      <c r="K23" s="468">
        <v>0.11347441157417415</v>
      </c>
      <c r="L23" s="104" t="s">
        <v>287</v>
      </c>
      <c r="M23" s="507">
        <v>18534</v>
      </c>
      <c r="N23" s="472">
        <v>3.7331393071024843E-2</v>
      </c>
      <c r="O23" s="103" t="s">
        <v>292</v>
      </c>
      <c r="P23" s="507">
        <v>18145</v>
      </c>
      <c r="Q23" s="472">
        <v>2.9503546099290734E-2</v>
      </c>
    </row>
    <row r="24" spans="2:17" s="430" customFormat="1" ht="27.75" customHeight="1">
      <c r="B24" s="101">
        <v>18</v>
      </c>
      <c r="C24" s="110" t="s">
        <v>289</v>
      </c>
      <c r="D24" s="459">
        <v>20889</v>
      </c>
      <c r="E24" s="464">
        <v>8.0707744839360496E-2</v>
      </c>
      <c r="F24" s="110" t="s">
        <v>287</v>
      </c>
      <c r="G24" s="459">
        <v>20109</v>
      </c>
      <c r="H24" s="464">
        <v>4.364749844301441E-2</v>
      </c>
      <c r="I24" s="103" t="s">
        <v>313</v>
      </c>
      <c r="J24" s="507">
        <v>19636</v>
      </c>
      <c r="K24" s="468">
        <v>9.3866636956158489E-2</v>
      </c>
      <c r="L24" s="104" t="s">
        <v>292</v>
      </c>
      <c r="M24" s="507">
        <v>18524</v>
      </c>
      <c r="N24" s="472">
        <v>2.0887296775971231E-2</v>
      </c>
      <c r="O24" s="103" t="s">
        <v>288</v>
      </c>
      <c r="P24" s="507">
        <v>17951</v>
      </c>
      <c r="Q24" s="472">
        <v>3.113332184502271E-2</v>
      </c>
    </row>
    <row r="25" spans="2:17" s="430" customFormat="1" ht="27.75" customHeight="1">
      <c r="B25" s="101">
        <v>19</v>
      </c>
      <c r="C25" s="110" t="s">
        <v>935</v>
      </c>
      <c r="D25" s="459">
        <v>20709</v>
      </c>
      <c r="E25" s="464">
        <f>(D25/G24)-1</f>
        <v>2.9837386244965014E-2</v>
      </c>
      <c r="F25" s="110" t="s">
        <v>292</v>
      </c>
      <c r="G25" s="459">
        <v>19977</v>
      </c>
      <c r="H25" s="1130">
        <v>-3.1465141084068615E-2</v>
      </c>
      <c r="I25" s="103" t="s">
        <v>287</v>
      </c>
      <c r="J25" s="507">
        <v>19268</v>
      </c>
      <c r="K25" s="469">
        <v>3.9602891982302824E-2</v>
      </c>
      <c r="L25" s="104" t="s">
        <v>288</v>
      </c>
      <c r="M25" s="507">
        <v>18447</v>
      </c>
      <c r="N25" s="472">
        <v>2.7630772658904901E-2</v>
      </c>
      <c r="O25" s="103" t="s">
        <v>287</v>
      </c>
      <c r="P25" s="507">
        <v>17867</v>
      </c>
      <c r="Q25" s="1145">
        <v>-2.0449561403508731E-2</v>
      </c>
    </row>
    <row r="26" spans="2:17" s="430" customFormat="1" ht="27.75" customHeight="1">
      <c r="B26" s="101">
        <v>20</v>
      </c>
      <c r="C26" s="110" t="s">
        <v>290</v>
      </c>
      <c r="D26" s="459">
        <v>20412</v>
      </c>
      <c r="E26" s="464">
        <v>9.2368618216846832E-2</v>
      </c>
      <c r="F26" s="110" t="s">
        <v>289</v>
      </c>
      <c r="G26" s="459">
        <v>19329</v>
      </c>
      <c r="H26" s="464">
        <v>5.8427335450662587E-2</v>
      </c>
      <c r="I26" s="103" t="s">
        <v>289</v>
      </c>
      <c r="J26" s="507">
        <v>18262</v>
      </c>
      <c r="K26" s="468">
        <v>0.11251903746573255</v>
      </c>
      <c r="L26" s="104" t="s">
        <v>313</v>
      </c>
      <c r="M26" s="507">
        <v>17951</v>
      </c>
      <c r="N26" s="472">
        <v>4.4816948955241243E-2</v>
      </c>
      <c r="O26" s="103" t="s">
        <v>313</v>
      </c>
      <c r="P26" s="507">
        <v>17181</v>
      </c>
      <c r="Q26" s="472">
        <v>6.7806090739589875E-2</v>
      </c>
    </row>
    <row r="27" spans="2:17" s="430" customFormat="1" ht="27.75" customHeight="1">
      <c r="B27" s="101">
        <v>21</v>
      </c>
      <c r="C27" s="110" t="s">
        <v>292</v>
      </c>
      <c r="D27" s="459">
        <v>19482</v>
      </c>
      <c r="E27" s="1130">
        <v>-2.4778495269559997E-2</v>
      </c>
      <c r="F27" s="110" t="s">
        <v>290</v>
      </c>
      <c r="G27" s="459">
        <v>18686</v>
      </c>
      <c r="H27" s="464">
        <v>6.2006251776072663E-2</v>
      </c>
      <c r="I27" s="103" t="s">
        <v>290</v>
      </c>
      <c r="J27" s="507">
        <v>17595</v>
      </c>
      <c r="K27" s="468">
        <v>2.2489539748953957E-2</v>
      </c>
      <c r="L27" s="104" t="s">
        <v>290</v>
      </c>
      <c r="M27" s="507">
        <v>17208</v>
      </c>
      <c r="N27" s="472">
        <v>4.265632573921474E-2</v>
      </c>
      <c r="O27" s="103" t="s">
        <v>293</v>
      </c>
      <c r="P27" s="507">
        <v>16524</v>
      </c>
      <c r="Q27" s="472">
        <v>2.044093126659674E-2</v>
      </c>
    </row>
    <row r="28" spans="2:17" s="430" customFormat="1" ht="27.75" customHeight="1">
      <c r="B28" s="101">
        <v>22</v>
      </c>
      <c r="C28" s="110" t="s">
        <v>293</v>
      </c>
      <c r="D28" s="459">
        <v>17707</v>
      </c>
      <c r="E28" s="464">
        <v>4.2536297640654031E-3</v>
      </c>
      <c r="F28" s="110" t="s">
        <v>293</v>
      </c>
      <c r="G28" s="459">
        <v>17632</v>
      </c>
      <c r="H28" s="464">
        <v>2.6011056153622425E-2</v>
      </c>
      <c r="I28" s="103" t="s">
        <v>293</v>
      </c>
      <c r="J28" s="507">
        <v>17185</v>
      </c>
      <c r="K28" s="468">
        <v>7.1985528039423707E-2</v>
      </c>
      <c r="L28" s="104" t="s">
        <v>289</v>
      </c>
      <c r="M28" s="507">
        <v>16415</v>
      </c>
      <c r="N28" s="472">
        <v>7.3577501635055498E-2</v>
      </c>
      <c r="O28" s="103" t="s">
        <v>290</v>
      </c>
      <c r="P28" s="507">
        <v>16504</v>
      </c>
      <c r="Q28" s="472">
        <v>5.3693417608376537E-2</v>
      </c>
    </row>
    <row r="29" spans="2:17" s="430" customFormat="1" ht="27.75" customHeight="1">
      <c r="B29" s="101">
        <v>23</v>
      </c>
      <c r="C29" s="110" t="s">
        <v>296</v>
      </c>
      <c r="D29" s="459">
        <v>16402</v>
      </c>
      <c r="E29" s="464">
        <v>1.4912443536909903E-2</v>
      </c>
      <c r="F29" s="110" t="s">
        <v>296</v>
      </c>
      <c r="G29" s="459">
        <v>16161</v>
      </c>
      <c r="H29" s="464">
        <v>3.7357981898709758E-2</v>
      </c>
      <c r="I29" s="103" t="s">
        <v>299</v>
      </c>
      <c r="J29" s="507">
        <v>16659</v>
      </c>
      <c r="K29" s="469">
        <v>9.5914742451154611E-2</v>
      </c>
      <c r="L29" s="104" t="s">
        <v>293</v>
      </c>
      <c r="M29" s="507">
        <v>16031</v>
      </c>
      <c r="N29" s="1145">
        <v>-2.9835390946502005E-2</v>
      </c>
      <c r="O29" s="103" t="s">
        <v>289</v>
      </c>
      <c r="P29" s="507">
        <v>15290</v>
      </c>
      <c r="Q29" s="1145">
        <v>-2.7910229512365659E-2</v>
      </c>
    </row>
    <row r="30" spans="2:17" s="430" customFormat="1" ht="27.75" customHeight="1">
      <c r="B30" s="101">
        <v>24</v>
      </c>
      <c r="C30" s="722" t="s">
        <v>298</v>
      </c>
      <c r="D30" s="459">
        <v>16185</v>
      </c>
      <c r="E30" s="464">
        <v>0.1162838816470102</v>
      </c>
      <c r="F30" s="722" t="s">
        <v>298</v>
      </c>
      <c r="G30" s="459">
        <v>14499</v>
      </c>
      <c r="H30" s="464">
        <v>5.462612743671813E-2</v>
      </c>
      <c r="I30" s="103" t="s">
        <v>296</v>
      </c>
      <c r="J30" s="507">
        <v>15579</v>
      </c>
      <c r="K30" s="466">
        <v>1.4898513664695541</v>
      </c>
      <c r="L30" s="104" t="s">
        <v>299</v>
      </c>
      <c r="M30" s="507">
        <v>15201</v>
      </c>
      <c r="N30" s="473">
        <v>4.0290620871863414E-3</v>
      </c>
      <c r="O30" s="103" t="s">
        <v>299</v>
      </c>
      <c r="P30" s="507">
        <v>15140</v>
      </c>
      <c r="Q30" s="1133">
        <v>-6.7572000262415832E-3</v>
      </c>
    </row>
    <row r="31" spans="2:17" s="430" customFormat="1" ht="27.75" customHeight="1" thickBot="1">
      <c r="B31" s="105">
        <v>25</v>
      </c>
      <c r="C31" s="111" t="s">
        <v>310</v>
      </c>
      <c r="D31" s="505">
        <v>14413</v>
      </c>
      <c r="E31" s="465">
        <v>4.0424456796361863E-2</v>
      </c>
      <c r="F31" s="111" t="s">
        <v>310</v>
      </c>
      <c r="G31" s="505">
        <v>13853</v>
      </c>
      <c r="H31" s="465">
        <v>2.3797206414899019E-2</v>
      </c>
      <c r="I31" s="723" t="s">
        <v>298</v>
      </c>
      <c r="J31" s="508">
        <v>13748</v>
      </c>
      <c r="K31" s="1187">
        <v>-0.28399562522785271</v>
      </c>
      <c r="L31" s="107" t="s">
        <v>795</v>
      </c>
      <c r="M31" s="508">
        <v>13790</v>
      </c>
      <c r="N31" s="1186">
        <v>-4.6927914852443187E-2</v>
      </c>
      <c r="O31" s="106" t="s">
        <v>795</v>
      </c>
      <c r="P31" s="508">
        <v>14469</v>
      </c>
      <c r="Q31" s="475">
        <v>1.6866961838498895E-2</v>
      </c>
    </row>
    <row r="32" spans="2:17" s="429" customFormat="1" ht="15" customHeight="1">
      <c r="B32" s="160" t="s">
        <v>1756</v>
      </c>
      <c r="C32" s="108"/>
      <c r="D32" s="96"/>
      <c r="E32" s="436"/>
      <c r="F32" s="108"/>
      <c r="G32" s="96"/>
      <c r="H32" s="436"/>
      <c r="I32" s="112"/>
      <c r="J32" s="96"/>
      <c r="K32" s="441"/>
      <c r="L32" s="112"/>
      <c r="M32" s="96"/>
      <c r="N32" s="441"/>
      <c r="O32" s="112"/>
      <c r="P32" s="96"/>
      <c r="Q32" s="441"/>
    </row>
    <row r="33" spans="2:17" s="429" customFormat="1" ht="15" customHeight="1">
      <c r="B33" s="160" t="s">
        <v>395</v>
      </c>
      <c r="C33" s="108"/>
      <c r="D33" s="96"/>
      <c r="E33" s="436"/>
      <c r="F33" s="108"/>
      <c r="G33" s="96"/>
      <c r="H33" s="436"/>
      <c r="I33" s="112"/>
      <c r="J33" s="96"/>
      <c r="K33" s="441"/>
      <c r="L33" s="112"/>
      <c r="M33" s="96"/>
      <c r="N33" s="441"/>
      <c r="O33" s="112"/>
      <c r="P33" s="96"/>
      <c r="Q33" s="441"/>
    </row>
    <row r="34" spans="2:17" s="429" customFormat="1" ht="15" customHeight="1">
      <c r="B34" s="160" t="s">
        <v>1067</v>
      </c>
      <c r="C34" s="108"/>
      <c r="D34" s="96"/>
      <c r="E34" s="436"/>
      <c r="F34" s="108"/>
      <c r="G34" s="96"/>
      <c r="H34" s="436"/>
      <c r="I34" s="112"/>
      <c r="J34" s="96"/>
      <c r="K34" s="441"/>
      <c r="L34" s="112"/>
      <c r="M34" s="96"/>
      <c r="N34" s="441"/>
      <c r="O34" s="112"/>
      <c r="P34" s="96"/>
      <c r="Q34" s="441"/>
    </row>
    <row r="35" spans="2:17" s="429" customFormat="1" ht="15" customHeight="1">
      <c r="B35" s="93"/>
      <c r="C35" s="108"/>
      <c r="D35" s="96"/>
      <c r="E35" s="436"/>
      <c r="F35" s="108"/>
      <c r="G35" s="96"/>
      <c r="H35" s="436"/>
      <c r="I35" s="112"/>
      <c r="J35" s="96"/>
      <c r="K35" s="441"/>
      <c r="L35" s="112"/>
      <c r="M35" s="96"/>
      <c r="N35" s="441"/>
      <c r="O35" s="112"/>
      <c r="P35" s="96"/>
      <c r="Q35" s="441"/>
    </row>
    <row r="36" spans="2:17" s="429" customFormat="1" ht="16.5" customHeight="1">
      <c r="B36" s="93"/>
      <c r="C36" s="108"/>
      <c r="D36" s="96"/>
      <c r="E36" s="436"/>
      <c r="F36" s="108"/>
      <c r="G36" s="96"/>
      <c r="H36" s="436"/>
      <c r="I36" s="112"/>
      <c r="J36" s="96"/>
      <c r="K36" s="441"/>
      <c r="L36" s="112"/>
      <c r="M36" s="96"/>
      <c r="N36" s="441"/>
      <c r="O36" s="112"/>
      <c r="P36" s="96"/>
      <c r="Q36" s="441"/>
    </row>
    <row r="37" spans="2:17" s="429" customFormat="1" ht="38.25" customHeight="1">
      <c r="B37" s="93"/>
      <c r="C37" s="93"/>
      <c r="D37" s="93"/>
      <c r="E37" s="447"/>
      <c r="F37" s="1357"/>
      <c r="G37" s="1357"/>
      <c r="H37" s="1357"/>
      <c r="I37" s="1357"/>
      <c r="J37" s="1357"/>
      <c r="K37" s="1357"/>
      <c r="L37" s="1357"/>
      <c r="M37" s="1357"/>
      <c r="N37" s="1357"/>
      <c r="O37" s="1357"/>
      <c r="P37" s="1357"/>
      <c r="Q37" s="441"/>
    </row>
    <row r="38" spans="2:17" s="429" customFormat="1" ht="13.35" customHeight="1" thickBot="1">
      <c r="B38" s="93"/>
      <c r="C38" s="108"/>
      <c r="D38" s="96"/>
      <c r="E38" s="436"/>
      <c r="F38" s="108"/>
      <c r="G38" s="96"/>
      <c r="H38" s="436"/>
      <c r="I38" s="112"/>
      <c r="J38" s="96"/>
      <c r="K38" s="441"/>
      <c r="L38" s="112"/>
      <c r="M38" s="96"/>
      <c r="N38" s="441"/>
      <c r="O38" s="112"/>
      <c r="P38" s="96"/>
      <c r="Q38" s="441"/>
    </row>
    <row r="39" spans="2:17" s="429" customFormat="1" ht="30.75" customHeight="1">
      <c r="B39" s="1348" t="s">
        <v>211</v>
      </c>
      <c r="C39" s="1350" t="s">
        <v>786</v>
      </c>
      <c r="D39" s="1351"/>
      <c r="E39" s="1352"/>
      <c r="F39" s="1350" t="s">
        <v>778</v>
      </c>
      <c r="G39" s="1351"/>
      <c r="H39" s="1352"/>
      <c r="I39" s="1353" t="s">
        <v>780</v>
      </c>
      <c r="J39" s="1354"/>
      <c r="K39" s="1355"/>
      <c r="L39" s="1353" t="s">
        <v>782</v>
      </c>
      <c r="M39" s="1354"/>
      <c r="N39" s="1355"/>
      <c r="O39" s="1353" t="s">
        <v>784</v>
      </c>
      <c r="P39" s="1354"/>
      <c r="Q39" s="1355"/>
    </row>
    <row r="40" spans="2:17" s="429" customFormat="1" ht="30.75" customHeight="1" thickBot="1">
      <c r="B40" s="1356"/>
      <c r="C40" s="199" t="s">
        <v>630</v>
      </c>
      <c r="D40" s="126" t="s">
        <v>257</v>
      </c>
      <c r="E40" s="439" t="s">
        <v>13</v>
      </c>
      <c r="F40" s="199" t="s">
        <v>630</v>
      </c>
      <c r="G40" s="126" t="s">
        <v>257</v>
      </c>
      <c r="H40" s="439" t="s">
        <v>13</v>
      </c>
      <c r="I40" s="200" t="s">
        <v>630</v>
      </c>
      <c r="J40" s="126" t="s">
        <v>257</v>
      </c>
      <c r="K40" s="443" t="s">
        <v>13</v>
      </c>
      <c r="L40" s="201" t="s">
        <v>630</v>
      </c>
      <c r="M40" s="126" t="s">
        <v>257</v>
      </c>
      <c r="N40" s="445" t="s">
        <v>13</v>
      </c>
      <c r="O40" s="202" t="s">
        <v>630</v>
      </c>
      <c r="P40" s="126" t="s">
        <v>257</v>
      </c>
      <c r="Q40" s="445" t="s">
        <v>13</v>
      </c>
    </row>
    <row r="41" spans="2:17" s="429" customFormat="1" ht="27.75" customHeight="1">
      <c r="B41" s="120">
        <v>26</v>
      </c>
      <c r="C41" s="127" t="s">
        <v>314</v>
      </c>
      <c r="D41" s="448">
        <v>13772</v>
      </c>
      <c r="E41" s="476">
        <v>0.10992907801418439</v>
      </c>
      <c r="F41" s="127" t="s">
        <v>299</v>
      </c>
      <c r="G41" s="448">
        <v>13637</v>
      </c>
      <c r="H41" s="1188">
        <v>-0.18140344558496913</v>
      </c>
      <c r="I41" s="127" t="s">
        <v>310</v>
      </c>
      <c r="J41" s="448">
        <v>13531</v>
      </c>
      <c r="K41" s="1189">
        <v>-1.8781725888324829E-2</v>
      </c>
      <c r="L41" s="116" t="s">
        <v>295</v>
      </c>
      <c r="M41" s="448">
        <v>12009</v>
      </c>
      <c r="N41" s="1143">
        <v>-2.5747508305647981E-3</v>
      </c>
      <c r="O41" s="127" t="s">
        <v>295</v>
      </c>
      <c r="P41" s="448">
        <v>12040</v>
      </c>
      <c r="Q41" s="1143">
        <v>-8.4005929830340831E-3</v>
      </c>
    </row>
    <row r="42" spans="2:17" s="429" customFormat="1" ht="27.75" customHeight="1">
      <c r="B42" s="121">
        <v>27</v>
      </c>
      <c r="C42" s="115" t="s">
        <v>294</v>
      </c>
      <c r="D42" s="487">
        <v>12760</v>
      </c>
      <c r="E42" s="1135">
        <v>-2.019503954541968E-2</v>
      </c>
      <c r="F42" s="115" t="s">
        <v>294</v>
      </c>
      <c r="G42" s="487">
        <v>13023</v>
      </c>
      <c r="H42" s="477">
        <v>0.23148936170212764</v>
      </c>
      <c r="I42" s="113" t="s">
        <v>295</v>
      </c>
      <c r="J42" s="487">
        <v>12636</v>
      </c>
      <c r="K42" s="480">
        <v>5.2210841868598479E-2</v>
      </c>
      <c r="L42" s="117" t="s">
        <v>796</v>
      </c>
      <c r="M42" s="487">
        <v>11657</v>
      </c>
      <c r="N42" s="1142">
        <v>-1.1364600118734636E-2</v>
      </c>
      <c r="O42" s="113" t="s">
        <v>796</v>
      </c>
      <c r="P42" s="487">
        <v>11791</v>
      </c>
      <c r="Q42" s="483">
        <v>2.5508035031034382E-3</v>
      </c>
    </row>
    <row r="43" spans="2:17" s="429" customFormat="1" ht="27.75" customHeight="1">
      <c r="B43" s="121">
        <v>28</v>
      </c>
      <c r="C43" s="115" t="s">
        <v>297</v>
      </c>
      <c r="D43" s="487">
        <v>12750</v>
      </c>
      <c r="E43" s="477">
        <v>0.30488179306109919</v>
      </c>
      <c r="F43" s="115" t="s">
        <v>295</v>
      </c>
      <c r="G43" s="487">
        <v>12441</v>
      </c>
      <c r="H43" s="1135">
        <v>-1.5432098765432056E-2</v>
      </c>
      <c r="I43" s="113" t="s">
        <v>796</v>
      </c>
      <c r="J43" s="487">
        <v>11711</v>
      </c>
      <c r="K43" s="480">
        <v>4.6324097109033957E-3</v>
      </c>
      <c r="L43" s="117" t="s">
        <v>294</v>
      </c>
      <c r="M43" s="487">
        <v>11226</v>
      </c>
      <c r="N43" s="483">
        <v>2.9813778552426395E-2</v>
      </c>
      <c r="O43" s="113" t="s">
        <v>294</v>
      </c>
      <c r="P43" s="487">
        <v>10901</v>
      </c>
      <c r="Q43" s="483">
        <v>6.3719750195160074E-2</v>
      </c>
    </row>
    <row r="44" spans="2:17" s="429" customFormat="1" ht="27.75" customHeight="1">
      <c r="B44" s="121">
        <v>29</v>
      </c>
      <c r="C44" s="115" t="s">
        <v>299</v>
      </c>
      <c r="D44" s="487">
        <v>12325</v>
      </c>
      <c r="E44" s="1135">
        <v>-9.6208843587299309E-2</v>
      </c>
      <c r="F44" s="115" t="s">
        <v>314</v>
      </c>
      <c r="G44" s="487">
        <v>12408</v>
      </c>
      <c r="H44" s="477">
        <v>0.13470507544581611</v>
      </c>
      <c r="I44" s="113" t="s">
        <v>297</v>
      </c>
      <c r="J44" s="487">
        <v>11557</v>
      </c>
      <c r="K44" s="480">
        <v>5.2741847331025715E-2</v>
      </c>
      <c r="L44" s="117" t="s">
        <v>297</v>
      </c>
      <c r="M44" s="487">
        <v>10978</v>
      </c>
      <c r="N44" s="483">
        <v>4.8519579751671538E-2</v>
      </c>
      <c r="O44" s="113" t="s">
        <v>297</v>
      </c>
      <c r="P44" s="487">
        <v>10470</v>
      </c>
      <c r="Q44" s="1142">
        <v>-6.0733829729972211E-2</v>
      </c>
    </row>
    <row r="45" spans="2:17" s="429" customFormat="1" ht="27.75" customHeight="1">
      <c r="B45" s="121">
        <v>30</v>
      </c>
      <c r="C45" s="115" t="s">
        <v>295</v>
      </c>
      <c r="D45" s="487">
        <v>11775</v>
      </c>
      <c r="E45" s="1135">
        <v>-5.3532674222329435E-2</v>
      </c>
      <c r="F45" s="115" t="s">
        <v>796</v>
      </c>
      <c r="G45" s="487">
        <v>12035</v>
      </c>
      <c r="H45" s="477">
        <v>2.7666296644180743E-2</v>
      </c>
      <c r="I45" s="113" t="s">
        <v>314</v>
      </c>
      <c r="J45" s="487">
        <v>10935</v>
      </c>
      <c r="K45" s="480">
        <v>0.23853211009174302</v>
      </c>
      <c r="L45" s="117" t="s">
        <v>301</v>
      </c>
      <c r="M45" s="449">
        <v>9637</v>
      </c>
      <c r="N45" s="483">
        <v>2.7179705819654565E-2</v>
      </c>
      <c r="O45" s="113" t="s">
        <v>305</v>
      </c>
      <c r="P45" s="449">
        <v>9516</v>
      </c>
      <c r="Q45" s="483">
        <v>8.7045921864290721E-2</v>
      </c>
    </row>
    <row r="46" spans="2:17" s="429" customFormat="1" ht="27.75" customHeight="1">
      <c r="B46" s="121">
        <v>31</v>
      </c>
      <c r="C46" s="115" t="s">
        <v>936</v>
      </c>
      <c r="D46" s="487">
        <v>11675</v>
      </c>
      <c r="E46" s="1135">
        <v>-2.991275446614039E-2</v>
      </c>
      <c r="F46" s="115" t="s">
        <v>301</v>
      </c>
      <c r="G46" s="487">
        <v>10794</v>
      </c>
      <c r="H46" s="477">
        <v>6.0835380835380759E-2</v>
      </c>
      <c r="I46" s="113" t="s">
        <v>294</v>
      </c>
      <c r="J46" s="487">
        <v>10575</v>
      </c>
      <c r="K46" s="1141">
        <v>-5.7990379476215881E-2</v>
      </c>
      <c r="L46" s="117" t="s">
        <v>305</v>
      </c>
      <c r="M46" s="449">
        <v>9610</v>
      </c>
      <c r="N46" s="483">
        <v>9.8781000420344878E-3</v>
      </c>
      <c r="O46" s="113" t="s">
        <v>301</v>
      </c>
      <c r="P46" s="449">
        <v>9382</v>
      </c>
      <c r="Q46" s="483">
        <v>7.9501504082508667E-3</v>
      </c>
    </row>
    <row r="47" spans="2:17" s="429" customFormat="1" ht="27.75" customHeight="1">
      <c r="B47" s="121">
        <v>32</v>
      </c>
      <c r="C47" s="115" t="s">
        <v>301</v>
      </c>
      <c r="D47" s="449">
        <v>11397</v>
      </c>
      <c r="E47" s="477">
        <v>5.5864369093941102E-2</v>
      </c>
      <c r="F47" s="115" t="s">
        <v>297</v>
      </c>
      <c r="G47" s="449">
        <v>9771</v>
      </c>
      <c r="H47" s="1135">
        <v>-0.15453837501081591</v>
      </c>
      <c r="I47" s="113" t="s">
        <v>301</v>
      </c>
      <c r="J47" s="487">
        <v>10175</v>
      </c>
      <c r="K47" s="480">
        <v>5.5826502023451186E-2</v>
      </c>
      <c r="L47" s="435" t="s">
        <v>1063</v>
      </c>
      <c r="M47" s="449">
        <v>8829</v>
      </c>
      <c r="N47" s="483">
        <v>8.704752524008863E-2</v>
      </c>
      <c r="O47" s="433" t="s">
        <v>1063</v>
      </c>
      <c r="P47" s="449">
        <v>8122</v>
      </c>
      <c r="Q47" s="483">
        <v>3.5705177250701325E-2</v>
      </c>
    </row>
    <row r="48" spans="2:17" s="429" customFormat="1" ht="27.75" customHeight="1">
      <c r="B48" s="121">
        <v>33</v>
      </c>
      <c r="C48" s="115" t="s">
        <v>302</v>
      </c>
      <c r="D48" s="449">
        <v>9408</v>
      </c>
      <c r="E48" s="477">
        <v>3.5325189831627579E-2</v>
      </c>
      <c r="F48" s="115" t="s">
        <v>300</v>
      </c>
      <c r="G48" s="449">
        <v>9254</v>
      </c>
      <c r="H48" s="477">
        <v>3.120124804992197E-2</v>
      </c>
      <c r="I48" s="113" t="s">
        <v>300</v>
      </c>
      <c r="J48" s="449">
        <v>8974</v>
      </c>
      <c r="K48" s="480">
        <v>3.4944066428324261E-2</v>
      </c>
      <c r="L48" s="117" t="s">
        <v>300</v>
      </c>
      <c r="M48" s="449">
        <v>8671</v>
      </c>
      <c r="N48" s="483">
        <v>0.25140712945590993</v>
      </c>
      <c r="O48" s="113" t="s">
        <v>307</v>
      </c>
      <c r="P48" s="449">
        <v>8050</v>
      </c>
      <c r="Q48" s="1142">
        <v>-0.10674656014203288</v>
      </c>
    </row>
    <row r="49" spans="2:17" s="429" customFormat="1" ht="27.75" customHeight="1">
      <c r="B49" s="121">
        <v>34</v>
      </c>
      <c r="C49" s="115" t="s">
        <v>300</v>
      </c>
      <c r="D49" s="449">
        <v>9381</v>
      </c>
      <c r="E49" s="477">
        <v>1.3723795115625714E-2</v>
      </c>
      <c r="F49" s="115" t="s">
        <v>302</v>
      </c>
      <c r="G49" s="449">
        <v>9087</v>
      </c>
      <c r="H49" s="477">
        <v>0.10749542961608771</v>
      </c>
      <c r="I49" s="113" t="s">
        <v>305</v>
      </c>
      <c r="J49" s="449">
        <v>8312</v>
      </c>
      <c r="K49" s="1141">
        <v>-0.13506763787721121</v>
      </c>
      <c r="L49" s="117" t="s">
        <v>304</v>
      </c>
      <c r="M49" s="449">
        <v>7755</v>
      </c>
      <c r="N49" s="483">
        <v>4.4866612772837433E-2</v>
      </c>
      <c r="O49" s="113" t="s">
        <v>304</v>
      </c>
      <c r="P49" s="449">
        <v>7422</v>
      </c>
      <c r="Q49" s="483">
        <v>0.13816899248581516</v>
      </c>
    </row>
    <row r="50" spans="2:17" s="429" customFormat="1" ht="27.75" customHeight="1">
      <c r="B50" s="121">
        <v>35</v>
      </c>
      <c r="C50" s="115" t="s">
        <v>937</v>
      </c>
      <c r="D50" s="449">
        <v>9186</v>
      </c>
      <c r="E50" s="477">
        <v>9.5266483844044458E-2</v>
      </c>
      <c r="F50" s="115" t="s">
        <v>303</v>
      </c>
      <c r="G50" s="449">
        <v>8445</v>
      </c>
      <c r="H50" s="477">
        <v>5.6021007877954165E-2</v>
      </c>
      <c r="I50" s="113" t="s">
        <v>302</v>
      </c>
      <c r="J50" s="449">
        <v>8205</v>
      </c>
      <c r="K50" s="480">
        <v>8.273950910530492E-2</v>
      </c>
      <c r="L50" s="117" t="s">
        <v>307</v>
      </c>
      <c r="M50" s="449">
        <v>7717</v>
      </c>
      <c r="N50" s="1142">
        <v>-4.1366459627329211E-2</v>
      </c>
      <c r="O50" s="113" t="s">
        <v>302</v>
      </c>
      <c r="P50" s="449">
        <v>7396</v>
      </c>
      <c r="Q50" s="483">
        <v>6.1216161066521835E-3</v>
      </c>
    </row>
    <row r="51" spans="2:17" s="429" customFormat="1" ht="27.75" customHeight="1">
      <c r="B51" s="121">
        <v>36</v>
      </c>
      <c r="C51" s="115" t="s">
        <v>307</v>
      </c>
      <c r="D51" s="449">
        <v>8764</v>
      </c>
      <c r="E51" s="477">
        <v>7.1917808219178037E-2</v>
      </c>
      <c r="F51" s="115" t="s">
        <v>797</v>
      </c>
      <c r="G51" s="449">
        <v>8387</v>
      </c>
      <c r="H51" s="477">
        <v>3.6071649166151909E-2</v>
      </c>
      <c r="I51" s="113" t="s">
        <v>797</v>
      </c>
      <c r="J51" s="449">
        <v>8095</v>
      </c>
      <c r="K51" s="480">
        <v>0.10844858277420233</v>
      </c>
      <c r="L51" s="117" t="s">
        <v>302</v>
      </c>
      <c r="M51" s="449">
        <v>7578</v>
      </c>
      <c r="N51" s="483">
        <v>2.4607896160086629E-2</v>
      </c>
      <c r="O51" s="113" t="s">
        <v>306</v>
      </c>
      <c r="P51" s="449">
        <v>7139</v>
      </c>
      <c r="Q51" s="483">
        <v>2.2486393583500464E-2</v>
      </c>
    </row>
    <row r="52" spans="2:17" s="429" customFormat="1" ht="27.75" customHeight="1">
      <c r="B52" s="121">
        <v>37</v>
      </c>
      <c r="C52" s="115" t="s">
        <v>305</v>
      </c>
      <c r="D52" s="449">
        <v>7802</v>
      </c>
      <c r="E52" s="477">
        <v>2.9695129998680292E-2</v>
      </c>
      <c r="F52" s="115" t="s">
        <v>307</v>
      </c>
      <c r="G52" s="449">
        <v>8176</v>
      </c>
      <c r="H52" s="477">
        <v>9.8629400698736935E-2</v>
      </c>
      <c r="I52" s="113" t="s">
        <v>303</v>
      </c>
      <c r="J52" s="449">
        <v>7997</v>
      </c>
      <c r="K52" s="480">
        <v>0.10333885209713034</v>
      </c>
      <c r="L52" s="117" t="s">
        <v>306</v>
      </c>
      <c r="M52" s="449">
        <v>7365</v>
      </c>
      <c r="N52" s="483">
        <v>3.1657094831208932E-2</v>
      </c>
      <c r="O52" s="113" t="s">
        <v>797</v>
      </c>
      <c r="P52" s="449">
        <v>6937</v>
      </c>
      <c r="Q52" s="483">
        <v>6.7066605137671154E-2</v>
      </c>
    </row>
    <row r="53" spans="2:17" s="429" customFormat="1" ht="27.75" customHeight="1">
      <c r="B53" s="121">
        <v>38</v>
      </c>
      <c r="C53" s="115" t="s">
        <v>306</v>
      </c>
      <c r="D53" s="449">
        <v>7783</v>
      </c>
      <c r="E53" s="477">
        <v>5.8154561902299395E-3</v>
      </c>
      <c r="F53" s="115" t="s">
        <v>304</v>
      </c>
      <c r="G53" s="449">
        <v>8135</v>
      </c>
      <c r="H53" s="477">
        <v>2.7795325331648746E-2</v>
      </c>
      <c r="I53" s="113" t="s">
        <v>304</v>
      </c>
      <c r="J53" s="449">
        <v>7915</v>
      </c>
      <c r="K53" s="480">
        <v>2.0631850419084552E-2</v>
      </c>
      <c r="L53" s="117" t="s">
        <v>797</v>
      </c>
      <c r="M53" s="449">
        <v>7303</v>
      </c>
      <c r="N53" s="483">
        <v>5.2760559319590561E-2</v>
      </c>
      <c r="O53" s="113" t="s">
        <v>300</v>
      </c>
      <c r="P53" s="449">
        <v>6929</v>
      </c>
      <c r="Q53" s="483">
        <v>2.9875148632580339E-2</v>
      </c>
    </row>
    <row r="54" spans="2:17" s="429" customFormat="1" ht="27.75" customHeight="1">
      <c r="B54" s="121">
        <v>39</v>
      </c>
      <c r="C54" s="115" t="s">
        <v>303</v>
      </c>
      <c r="D54" s="449">
        <v>7744</v>
      </c>
      <c r="E54" s="1135">
        <v>-8.3007696862048563E-2</v>
      </c>
      <c r="F54" s="115" t="s">
        <v>306</v>
      </c>
      <c r="G54" s="449">
        <v>7738</v>
      </c>
      <c r="H54" s="477">
        <v>1.5085924176833299E-2</v>
      </c>
      <c r="I54" s="113" t="s">
        <v>306</v>
      </c>
      <c r="J54" s="449">
        <v>7623</v>
      </c>
      <c r="K54" s="480">
        <v>3.5030549898166896E-2</v>
      </c>
      <c r="L54" s="117" t="s">
        <v>303</v>
      </c>
      <c r="M54" s="449">
        <v>7248</v>
      </c>
      <c r="N54" s="483">
        <v>0.18412024179055719</v>
      </c>
      <c r="O54" s="113" t="s">
        <v>798</v>
      </c>
      <c r="P54" s="449">
        <v>6708</v>
      </c>
      <c r="Q54" s="1142">
        <v>-4.8954161103693661E-3</v>
      </c>
    </row>
    <row r="55" spans="2:17" s="429" customFormat="1" ht="27.75" customHeight="1">
      <c r="B55" s="121">
        <v>40</v>
      </c>
      <c r="C55" s="115" t="s">
        <v>304</v>
      </c>
      <c r="D55" s="449">
        <v>7636</v>
      </c>
      <c r="E55" s="1135">
        <v>-6.133988936693302E-2</v>
      </c>
      <c r="F55" s="115" t="s">
        <v>305</v>
      </c>
      <c r="G55" s="449">
        <v>7577</v>
      </c>
      <c r="H55" s="1135">
        <v>-8.8426371511068358E-2</v>
      </c>
      <c r="I55" s="113" t="s">
        <v>307</v>
      </c>
      <c r="J55" s="449">
        <v>7442</v>
      </c>
      <c r="K55" s="1141">
        <v>-3.5635609692885817E-2</v>
      </c>
      <c r="L55" s="117" t="s">
        <v>798</v>
      </c>
      <c r="M55" s="449">
        <v>6742</v>
      </c>
      <c r="N55" s="483">
        <v>5.0685748360166372E-3</v>
      </c>
      <c r="O55" s="113" t="s">
        <v>399</v>
      </c>
      <c r="P55" s="449">
        <v>6487</v>
      </c>
      <c r="Q55" s="1142">
        <v>-2.0238634647334219E-2</v>
      </c>
    </row>
    <row r="56" spans="2:17" s="429" customFormat="1" ht="27.75" customHeight="1">
      <c r="B56" s="121">
        <v>41</v>
      </c>
      <c r="C56" s="115" t="s">
        <v>325</v>
      </c>
      <c r="D56" s="449">
        <v>7289</v>
      </c>
      <c r="E56" s="477">
        <v>9.4115881116781708E-2</v>
      </c>
      <c r="F56" s="115" t="s">
        <v>309</v>
      </c>
      <c r="G56" s="449">
        <v>6681</v>
      </c>
      <c r="H56" s="1135">
        <v>-3.3979178716020852E-2</v>
      </c>
      <c r="I56" s="113" t="s">
        <v>798</v>
      </c>
      <c r="J56" s="449">
        <v>6916</v>
      </c>
      <c r="K56" s="480">
        <v>2.5808365470186834E-2</v>
      </c>
      <c r="L56" s="117" t="s">
        <v>399</v>
      </c>
      <c r="M56" s="449">
        <v>6324</v>
      </c>
      <c r="N56" s="1142">
        <v>-2.5127177431786607E-2</v>
      </c>
      <c r="O56" s="113" t="s">
        <v>330</v>
      </c>
      <c r="P56" s="449">
        <v>6151</v>
      </c>
      <c r="Q56" s="483">
        <v>0.13340703887967575</v>
      </c>
    </row>
    <row r="57" spans="2:17" s="429" customFormat="1" ht="27.75" customHeight="1">
      <c r="B57" s="121">
        <v>42</v>
      </c>
      <c r="C57" s="110" t="s">
        <v>399</v>
      </c>
      <c r="D57" s="452">
        <v>6966</v>
      </c>
      <c r="E57" s="464">
        <f>(D57/G59)-1</f>
        <v>6.4974774499312105E-2</v>
      </c>
      <c r="F57" s="115" t="s">
        <v>325</v>
      </c>
      <c r="G57" s="449">
        <v>6662</v>
      </c>
      <c r="H57" s="477">
        <v>8.7140992167101805E-2</v>
      </c>
      <c r="I57" s="113" t="s">
        <v>308</v>
      </c>
      <c r="J57" s="449">
        <v>6571</v>
      </c>
      <c r="K57" s="480">
        <v>4.384432088959489E-2</v>
      </c>
      <c r="L57" s="117" t="s">
        <v>308</v>
      </c>
      <c r="M57" s="449">
        <v>6295</v>
      </c>
      <c r="N57" s="483">
        <v>6.8397827562796998E-2</v>
      </c>
      <c r="O57" s="113" t="s">
        <v>303</v>
      </c>
      <c r="P57" s="449">
        <v>6121</v>
      </c>
      <c r="Q57" s="1142">
        <v>-7.5237951352168042E-2</v>
      </c>
    </row>
    <row r="58" spans="2:17" s="429" customFormat="1" ht="27.75" customHeight="1">
      <c r="B58" s="121">
        <v>43</v>
      </c>
      <c r="C58" s="110" t="s">
        <v>308</v>
      </c>
      <c r="D58" s="452">
        <v>6773</v>
      </c>
      <c r="E58" s="464">
        <f>(D58/G58)-1</f>
        <v>1.910923863978331E-2</v>
      </c>
      <c r="F58" s="115" t="s">
        <v>308</v>
      </c>
      <c r="G58" s="449">
        <v>6646</v>
      </c>
      <c r="H58" s="477">
        <v>1.1413787855729662E-2</v>
      </c>
      <c r="I58" s="113" t="s">
        <v>399</v>
      </c>
      <c r="J58" s="449">
        <v>6465</v>
      </c>
      <c r="K58" s="480">
        <v>2.2296015180265583E-2</v>
      </c>
      <c r="L58" s="117" t="s">
        <v>296</v>
      </c>
      <c r="M58" s="449">
        <v>6257</v>
      </c>
      <c r="N58" s="483">
        <v>5.0537273337810662E-2</v>
      </c>
      <c r="O58" s="113" t="s">
        <v>296</v>
      </c>
      <c r="P58" s="449">
        <v>5956</v>
      </c>
      <c r="Q58" s="483">
        <v>6.262265834076719E-2</v>
      </c>
    </row>
    <row r="59" spans="2:17" s="429" customFormat="1" ht="27.75" customHeight="1">
      <c r="B59" s="121">
        <v>44</v>
      </c>
      <c r="C59" s="110" t="s">
        <v>938</v>
      </c>
      <c r="D59" s="452">
        <v>6753</v>
      </c>
      <c r="E59" s="464">
        <v>1.0776829815895894E-2</v>
      </c>
      <c r="F59" s="115" t="s">
        <v>399</v>
      </c>
      <c r="G59" s="449">
        <v>6541</v>
      </c>
      <c r="H59" s="477">
        <v>1.1755607115235822E-2</v>
      </c>
      <c r="I59" s="113" t="s">
        <v>315</v>
      </c>
      <c r="J59" s="449">
        <v>6156</v>
      </c>
      <c r="K59" s="480">
        <v>3.4795763993948459E-2</v>
      </c>
      <c r="L59" s="117" t="s">
        <v>330</v>
      </c>
      <c r="M59" s="449">
        <v>6175</v>
      </c>
      <c r="N59" s="483">
        <v>3.9018045846204163E-3</v>
      </c>
      <c r="O59" s="113" t="s">
        <v>308</v>
      </c>
      <c r="P59" s="449">
        <v>5892</v>
      </c>
      <c r="Q59" s="483">
        <v>1.691404901622362E-2</v>
      </c>
    </row>
    <row r="60" spans="2:17" s="429" customFormat="1" ht="27.75" customHeight="1">
      <c r="B60" s="121">
        <v>45</v>
      </c>
      <c r="C60" s="110" t="s">
        <v>312</v>
      </c>
      <c r="D60" s="452">
        <v>6258</v>
      </c>
      <c r="E60" s="464">
        <v>4.0226063829787329E-2</v>
      </c>
      <c r="F60" s="115" t="s">
        <v>330</v>
      </c>
      <c r="G60" s="449">
        <v>6039</v>
      </c>
      <c r="H60" s="477">
        <v>1.0035122930255991E-2</v>
      </c>
      <c r="I60" s="113" t="s">
        <v>325</v>
      </c>
      <c r="J60" s="449">
        <v>6128</v>
      </c>
      <c r="K60" s="480">
        <v>0.18667699457784659</v>
      </c>
      <c r="L60" s="117" t="s">
        <v>315</v>
      </c>
      <c r="M60" s="449">
        <v>5949</v>
      </c>
      <c r="N60" s="483">
        <v>2.5512842613342634E-2</v>
      </c>
      <c r="O60" s="113" t="s">
        <v>315</v>
      </c>
      <c r="P60" s="449">
        <v>5801</v>
      </c>
      <c r="Q60" s="483">
        <v>2.7657735522903515E-3</v>
      </c>
    </row>
    <row r="61" spans="2:17" s="429" customFormat="1" ht="27.75" customHeight="1">
      <c r="B61" s="121">
        <v>46</v>
      </c>
      <c r="C61" s="110" t="s">
        <v>332</v>
      </c>
      <c r="D61" s="452">
        <v>6258</v>
      </c>
      <c r="E61" s="464">
        <v>0.11909871244635184</v>
      </c>
      <c r="F61" s="115" t="s">
        <v>312</v>
      </c>
      <c r="G61" s="449">
        <v>6016</v>
      </c>
      <c r="H61" s="477">
        <v>1.0582899378464683E-2</v>
      </c>
      <c r="I61" s="113" t="s">
        <v>330</v>
      </c>
      <c r="J61" s="449">
        <v>5979</v>
      </c>
      <c r="K61" s="1141">
        <v>-3.1740890688259138E-2</v>
      </c>
      <c r="L61" s="117" t="s">
        <v>312</v>
      </c>
      <c r="M61" s="449">
        <v>5606</v>
      </c>
      <c r="N61" s="483">
        <v>6.4160971905846687E-2</v>
      </c>
      <c r="O61" s="113" t="s">
        <v>799</v>
      </c>
      <c r="P61" s="449">
        <v>5520</v>
      </c>
      <c r="Q61" s="1142">
        <v>-0.15324436263230556</v>
      </c>
    </row>
    <row r="62" spans="2:17" s="429" customFormat="1" ht="27.75" customHeight="1">
      <c r="B62" s="121">
        <v>47</v>
      </c>
      <c r="C62" s="110" t="s">
        <v>315</v>
      </c>
      <c r="D62" s="452">
        <v>6221</v>
      </c>
      <c r="E62" s="464">
        <v>4.4668345927791675E-2</v>
      </c>
      <c r="F62" s="115" t="s">
        <v>315</v>
      </c>
      <c r="G62" s="449">
        <v>5955</v>
      </c>
      <c r="H62" s="1135">
        <v>-3.2651072124756375E-2</v>
      </c>
      <c r="I62" s="113" t="s">
        <v>312</v>
      </c>
      <c r="J62" s="449">
        <v>5953</v>
      </c>
      <c r="K62" s="480">
        <v>6.1897966464502296E-2</v>
      </c>
      <c r="L62" s="117" t="s">
        <v>799</v>
      </c>
      <c r="M62" s="449">
        <v>5335</v>
      </c>
      <c r="N62" s="1142">
        <v>-3.3514492753623171E-2</v>
      </c>
      <c r="O62" s="113" t="s">
        <v>312</v>
      </c>
      <c r="P62" s="449">
        <v>5268</v>
      </c>
      <c r="Q62" s="483">
        <v>5.6558363417569257E-2</v>
      </c>
    </row>
    <row r="63" spans="2:17" s="429" customFormat="1" ht="27.75" customHeight="1">
      <c r="B63" s="121">
        <v>48</v>
      </c>
      <c r="C63" s="110" t="s">
        <v>311</v>
      </c>
      <c r="D63" s="452">
        <v>6064</v>
      </c>
      <c r="E63" s="464">
        <f>(D63/G63)-1</f>
        <v>4.4436789528074394E-2</v>
      </c>
      <c r="F63" s="115" t="s">
        <v>311</v>
      </c>
      <c r="G63" s="449">
        <v>5806</v>
      </c>
      <c r="H63" s="477">
        <v>1.9311797752809001E-2</v>
      </c>
      <c r="I63" s="113" t="s">
        <v>311</v>
      </c>
      <c r="J63" s="449">
        <v>5696</v>
      </c>
      <c r="K63" s="480">
        <v>7.5731822474032207E-2</v>
      </c>
      <c r="L63" s="117" t="s">
        <v>311</v>
      </c>
      <c r="M63" s="449">
        <v>5295</v>
      </c>
      <c r="N63" s="483">
        <v>3.1761496492595409E-2</v>
      </c>
      <c r="O63" s="113" t="s">
        <v>311</v>
      </c>
      <c r="P63" s="449">
        <v>5132</v>
      </c>
      <c r="Q63" s="1142">
        <v>-2.1544327931363183E-2</v>
      </c>
    </row>
    <row r="64" spans="2:17" s="429" customFormat="1" ht="27.75" customHeight="1">
      <c r="B64" s="121">
        <v>49</v>
      </c>
      <c r="C64" s="115" t="s">
        <v>939</v>
      </c>
      <c r="D64" s="449">
        <v>5872</v>
      </c>
      <c r="E64" s="1135">
        <v>-2.7653585030634198E-2</v>
      </c>
      <c r="F64" s="115" t="s">
        <v>799</v>
      </c>
      <c r="G64" s="449">
        <v>5713</v>
      </c>
      <c r="H64" s="477">
        <v>6.3413774881098117E-3</v>
      </c>
      <c r="I64" s="113" t="s">
        <v>799</v>
      </c>
      <c r="J64" s="449">
        <v>5677</v>
      </c>
      <c r="K64" s="480">
        <v>6.4104967197750717E-2</v>
      </c>
      <c r="L64" s="117" t="s">
        <v>325</v>
      </c>
      <c r="M64" s="449">
        <v>5164</v>
      </c>
      <c r="N64" s="483">
        <v>7.3150457190357399E-2</v>
      </c>
      <c r="O64" s="113" t="s">
        <v>325</v>
      </c>
      <c r="P64" s="449">
        <v>4812</v>
      </c>
      <c r="Q64" s="1142">
        <v>-0.17305378931087811</v>
      </c>
    </row>
    <row r="65" spans="2:17" s="429" customFormat="1" ht="27.75" customHeight="1" thickBot="1">
      <c r="B65" s="122">
        <v>50</v>
      </c>
      <c r="C65" s="431" t="s">
        <v>940</v>
      </c>
      <c r="D65" s="450">
        <v>5402</v>
      </c>
      <c r="E65" s="1136">
        <v>-5.4437248380885706E-2</v>
      </c>
      <c r="F65" s="431" t="s">
        <v>332</v>
      </c>
      <c r="G65" s="450">
        <v>5592</v>
      </c>
      <c r="H65" s="478">
        <v>0.10382945124358467</v>
      </c>
      <c r="I65" s="128" t="s">
        <v>332</v>
      </c>
      <c r="J65" s="450">
        <v>5066</v>
      </c>
      <c r="K65" s="481">
        <v>0.22101711255724266</v>
      </c>
      <c r="L65" s="119" t="s">
        <v>800</v>
      </c>
      <c r="M65" s="450">
        <v>4196</v>
      </c>
      <c r="N65" s="1190">
        <v>-2.1403091557669063E-3</v>
      </c>
      <c r="O65" s="128" t="s">
        <v>800</v>
      </c>
      <c r="P65" s="450">
        <v>4205</v>
      </c>
      <c r="Q65" s="1190">
        <v>-9.7252039501932175E-2</v>
      </c>
    </row>
    <row r="66" spans="2:17" ht="15" customHeight="1">
      <c r="B66" s="160" t="s">
        <v>1070</v>
      </c>
    </row>
    <row r="67" spans="2:17" ht="15" customHeight="1">
      <c r="B67" s="160"/>
    </row>
    <row r="70" spans="2:17" s="429" customFormat="1" ht="16.5" customHeight="1">
      <c r="B70" s="93"/>
      <c r="C70" s="108"/>
      <c r="D70" s="96"/>
      <c r="E70" s="436"/>
      <c r="F70" s="108"/>
      <c r="G70" s="96"/>
      <c r="H70" s="436"/>
      <c r="I70" s="112"/>
      <c r="J70" s="96"/>
      <c r="K70" s="441"/>
      <c r="L70" s="112"/>
      <c r="M70" s="96"/>
      <c r="N70" s="441"/>
      <c r="O70" s="112"/>
      <c r="P70" s="96"/>
      <c r="Q70" s="441"/>
    </row>
    <row r="71" spans="2:17" s="429" customFormat="1" ht="38.25" customHeight="1">
      <c r="B71" s="93"/>
      <c r="C71" s="93"/>
      <c r="D71" s="93"/>
      <c r="E71" s="447"/>
      <c r="F71" s="1357"/>
      <c r="G71" s="1357"/>
      <c r="H71" s="1357"/>
      <c r="I71" s="1357"/>
      <c r="J71" s="1357"/>
      <c r="K71" s="1357"/>
      <c r="L71" s="1357"/>
      <c r="M71" s="1357"/>
      <c r="N71" s="1357"/>
      <c r="O71" s="1357"/>
      <c r="P71" s="1357"/>
      <c r="Q71" s="441"/>
    </row>
    <row r="72" spans="2:17" s="429" customFormat="1" ht="13.35" customHeight="1" thickBot="1">
      <c r="B72" s="93"/>
      <c r="C72" s="108"/>
      <c r="D72" s="96"/>
      <c r="E72" s="436"/>
      <c r="F72" s="108"/>
      <c r="G72" s="96"/>
      <c r="H72" s="436"/>
      <c r="I72" s="112"/>
      <c r="J72" s="96"/>
      <c r="K72" s="441"/>
      <c r="L72" s="112"/>
      <c r="M72" s="96"/>
      <c r="N72" s="441"/>
      <c r="O72" s="112"/>
      <c r="P72" s="96"/>
      <c r="Q72" s="441"/>
    </row>
    <row r="73" spans="2:17" s="429" customFormat="1" ht="30.75" customHeight="1">
      <c r="B73" s="1348" t="s">
        <v>211</v>
      </c>
      <c r="C73" s="1350" t="s">
        <v>786</v>
      </c>
      <c r="D73" s="1351"/>
      <c r="E73" s="1352"/>
      <c r="F73" s="1350" t="s">
        <v>778</v>
      </c>
      <c r="G73" s="1351"/>
      <c r="H73" s="1352"/>
      <c r="I73" s="1353" t="s">
        <v>780</v>
      </c>
      <c r="J73" s="1354"/>
      <c r="K73" s="1355"/>
      <c r="L73" s="1353" t="s">
        <v>782</v>
      </c>
      <c r="M73" s="1354"/>
      <c r="N73" s="1355"/>
      <c r="O73" s="1353" t="s">
        <v>784</v>
      </c>
      <c r="P73" s="1354"/>
      <c r="Q73" s="1355"/>
    </row>
    <row r="74" spans="2:17" s="429" customFormat="1" ht="30.75" customHeight="1" thickBot="1">
      <c r="B74" s="1356"/>
      <c r="C74" s="199" t="s">
        <v>630</v>
      </c>
      <c r="D74" s="126" t="s">
        <v>257</v>
      </c>
      <c r="E74" s="439" t="s">
        <v>13</v>
      </c>
      <c r="F74" s="199" t="s">
        <v>630</v>
      </c>
      <c r="G74" s="126" t="s">
        <v>257</v>
      </c>
      <c r="H74" s="439" t="s">
        <v>13</v>
      </c>
      <c r="I74" s="200" t="s">
        <v>630</v>
      </c>
      <c r="J74" s="126" t="s">
        <v>257</v>
      </c>
      <c r="K74" s="443" t="s">
        <v>13</v>
      </c>
      <c r="L74" s="201" t="s">
        <v>630</v>
      </c>
      <c r="M74" s="126" t="s">
        <v>257</v>
      </c>
      <c r="N74" s="445" t="s">
        <v>13</v>
      </c>
      <c r="O74" s="202" t="s">
        <v>630</v>
      </c>
      <c r="P74" s="126" t="s">
        <v>257</v>
      </c>
      <c r="Q74" s="445" t="s">
        <v>13</v>
      </c>
    </row>
    <row r="75" spans="2:17" s="429" customFormat="1" ht="27.75" customHeight="1">
      <c r="B75" s="120">
        <v>51</v>
      </c>
      <c r="C75" s="719" t="s">
        <v>331</v>
      </c>
      <c r="D75" s="720">
        <v>5001</v>
      </c>
      <c r="E75" s="721">
        <f>(D75/G76)-1</f>
        <v>3.6047234307023057E-2</v>
      </c>
      <c r="F75" s="127" t="s">
        <v>317</v>
      </c>
      <c r="G75" s="451">
        <v>5161</v>
      </c>
      <c r="H75" s="476">
        <v>0.14282550930026572</v>
      </c>
      <c r="I75" s="127" t="s">
        <v>800</v>
      </c>
      <c r="J75" s="451">
        <v>4516</v>
      </c>
      <c r="K75" s="479">
        <v>7.6263107721639578E-2</v>
      </c>
      <c r="L75" s="116" t="s">
        <v>332</v>
      </c>
      <c r="M75" s="451">
        <v>4149</v>
      </c>
      <c r="N75" s="482">
        <v>0.11203430715625839</v>
      </c>
      <c r="O75" s="127" t="s">
        <v>318</v>
      </c>
      <c r="P75" s="451">
        <v>3972</v>
      </c>
      <c r="Q75" s="482">
        <v>2.3975251353441696E-2</v>
      </c>
    </row>
    <row r="76" spans="2:17" s="429" customFormat="1" ht="27.75" customHeight="1">
      <c r="B76" s="121">
        <v>52</v>
      </c>
      <c r="C76" s="110" t="s">
        <v>941</v>
      </c>
      <c r="D76" s="452">
        <v>4820</v>
      </c>
      <c r="E76" s="1130">
        <v>-6.6072466576244882E-2</v>
      </c>
      <c r="F76" s="115" t="s">
        <v>331</v>
      </c>
      <c r="G76" s="449">
        <v>4827</v>
      </c>
      <c r="H76" s="477">
        <v>0.12885874649204854</v>
      </c>
      <c r="I76" s="113" t="s">
        <v>318</v>
      </c>
      <c r="J76" s="449">
        <v>4280</v>
      </c>
      <c r="K76" s="480">
        <v>3.4066199565112365E-2</v>
      </c>
      <c r="L76" s="117" t="s">
        <v>318</v>
      </c>
      <c r="M76" s="449">
        <v>4139</v>
      </c>
      <c r="N76" s="483">
        <v>4.2044310171198473E-2</v>
      </c>
      <c r="O76" s="113" t="s">
        <v>323</v>
      </c>
      <c r="P76" s="449">
        <v>3897</v>
      </c>
      <c r="Q76" s="483">
        <v>5.3243243243243255E-2</v>
      </c>
    </row>
    <row r="77" spans="2:17" s="429" customFormat="1" ht="27.75" customHeight="1">
      <c r="B77" s="121">
        <v>53</v>
      </c>
      <c r="C77" s="110" t="s">
        <v>316</v>
      </c>
      <c r="D77" s="452">
        <v>4491</v>
      </c>
      <c r="E77" s="464">
        <v>9.536585365853667E-2</v>
      </c>
      <c r="F77" s="115" t="s">
        <v>318</v>
      </c>
      <c r="G77" s="449">
        <v>4340</v>
      </c>
      <c r="H77" s="477">
        <v>1.4018691588784993E-2</v>
      </c>
      <c r="I77" s="113" t="s">
        <v>331</v>
      </c>
      <c r="J77" s="449">
        <v>4276</v>
      </c>
      <c r="K77" s="480">
        <v>0.2722404046414757</v>
      </c>
      <c r="L77" s="117" t="s">
        <v>319</v>
      </c>
      <c r="M77" s="449">
        <v>4052</v>
      </c>
      <c r="N77" s="483">
        <v>6.0455378173253083E-2</v>
      </c>
      <c r="O77" s="113" t="s">
        <v>319</v>
      </c>
      <c r="P77" s="449">
        <v>3821</v>
      </c>
      <c r="Q77" s="1142">
        <v>-6.5998533365925205E-2</v>
      </c>
    </row>
    <row r="78" spans="2:17" s="429" customFormat="1" ht="27.75" customHeight="1">
      <c r="B78" s="121">
        <v>54</v>
      </c>
      <c r="C78" s="110" t="s">
        <v>318</v>
      </c>
      <c r="D78" s="452">
        <v>4484</v>
      </c>
      <c r="E78" s="464">
        <v>3.3179723502304137E-2</v>
      </c>
      <c r="F78" s="115" t="s">
        <v>316</v>
      </c>
      <c r="G78" s="449">
        <v>4100</v>
      </c>
      <c r="H78" s="477">
        <v>8.0368906455863032E-2</v>
      </c>
      <c r="I78" s="113" t="s">
        <v>319</v>
      </c>
      <c r="J78" s="449">
        <v>4065</v>
      </c>
      <c r="K78" s="480">
        <v>3.2082922013820792E-3</v>
      </c>
      <c r="L78" s="117" t="s">
        <v>323</v>
      </c>
      <c r="M78" s="449">
        <v>3887</v>
      </c>
      <c r="N78" s="1142">
        <v>-2.566076469078804E-3</v>
      </c>
      <c r="O78" s="113" t="s">
        <v>332</v>
      </c>
      <c r="P78" s="449">
        <v>3731</v>
      </c>
      <c r="Q78" s="483">
        <v>2.2471910112359605E-2</v>
      </c>
    </row>
    <row r="79" spans="2:17" s="429" customFormat="1" ht="27.75" customHeight="1">
      <c r="B79" s="121">
        <v>55</v>
      </c>
      <c r="C79" s="110" t="s">
        <v>321</v>
      </c>
      <c r="D79" s="452">
        <v>4451</v>
      </c>
      <c r="E79" s="464">
        <f>(D79/G83)-1</f>
        <v>0.16366013071895424</v>
      </c>
      <c r="F79" s="115" t="s">
        <v>319</v>
      </c>
      <c r="G79" s="449">
        <v>4079</v>
      </c>
      <c r="H79" s="477">
        <v>3.4440344403443568E-3</v>
      </c>
      <c r="I79" s="113" t="s">
        <v>323</v>
      </c>
      <c r="J79" s="449">
        <v>3879</v>
      </c>
      <c r="K79" s="1141">
        <v>-2.0581425263699327E-3</v>
      </c>
      <c r="L79" s="117" t="s">
        <v>335</v>
      </c>
      <c r="M79" s="449">
        <v>3573</v>
      </c>
      <c r="N79" s="483">
        <v>7.4263379434756471E-2</v>
      </c>
      <c r="O79" s="113" t="s">
        <v>347</v>
      </c>
      <c r="P79" s="449">
        <v>3414</v>
      </c>
      <c r="Q79" s="1142">
        <v>-1.5854713173825363E-2</v>
      </c>
    </row>
    <row r="80" spans="2:17" s="429" customFormat="1" ht="27.75" customHeight="1">
      <c r="B80" s="121">
        <v>56</v>
      </c>
      <c r="C80" s="115" t="s">
        <v>319</v>
      </c>
      <c r="D80" s="449">
        <v>4346</v>
      </c>
      <c r="E80" s="477">
        <v>6.5457219906839947E-2</v>
      </c>
      <c r="F80" s="115" t="s">
        <v>320</v>
      </c>
      <c r="G80" s="449">
        <v>4065</v>
      </c>
      <c r="H80" s="477">
        <v>4.9032258064516165E-2</v>
      </c>
      <c r="I80" s="113" t="s">
        <v>320</v>
      </c>
      <c r="J80" s="449">
        <v>3875</v>
      </c>
      <c r="K80" s="480">
        <v>9.5561210065026936E-2</v>
      </c>
      <c r="L80" s="117" t="s">
        <v>320</v>
      </c>
      <c r="M80" s="449">
        <v>3537</v>
      </c>
      <c r="N80" s="483">
        <v>0.10221252726706131</v>
      </c>
      <c r="O80" s="113" t="s">
        <v>335</v>
      </c>
      <c r="P80" s="449">
        <v>3326</v>
      </c>
      <c r="Q80" s="483">
        <v>8.58635324844923E-2</v>
      </c>
    </row>
    <row r="81" spans="2:17" s="429" customFormat="1" ht="27.75" customHeight="1">
      <c r="B81" s="121">
        <v>57</v>
      </c>
      <c r="C81" s="115" t="s">
        <v>320</v>
      </c>
      <c r="D81" s="449">
        <v>4336</v>
      </c>
      <c r="E81" s="477">
        <v>6.6666666666666652E-2</v>
      </c>
      <c r="F81" s="115" t="s">
        <v>801</v>
      </c>
      <c r="G81" s="449">
        <v>3949</v>
      </c>
      <c r="H81" s="477">
        <v>0.13705729916498699</v>
      </c>
      <c r="I81" s="113" t="s">
        <v>335</v>
      </c>
      <c r="J81" s="449">
        <v>3867</v>
      </c>
      <c r="K81" s="480">
        <v>8.2283795130142723E-2</v>
      </c>
      <c r="L81" s="117" t="s">
        <v>322</v>
      </c>
      <c r="M81" s="449">
        <v>3368</v>
      </c>
      <c r="N81" s="483">
        <v>3.3445842282908922E-2</v>
      </c>
      <c r="O81" s="114" t="s">
        <v>343</v>
      </c>
      <c r="P81" s="449">
        <v>3279</v>
      </c>
      <c r="Q81" s="483">
        <v>5.4001928640308616E-2</v>
      </c>
    </row>
    <row r="82" spans="2:17" s="429" customFormat="1" ht="27.75" customHeight="1">
      <c r="B82" s="121">
        <v>58</v>
      </c>
      <c r="C82" s="115" t="s">
        <v>335</v>
      </c>
      <c r="D82" s="449">
        <v>3843</v>
      </c>
      <c r="E82" s="1135">
        <v>-1.9642857142857184E-2</v>
      </c>
      <c r="F82" s="115" t="s">
        <v>335</v>
      </c>
      <c r="G82" s="449">
        <v>3920</v>
      </c>
      <c r="H82" s="477">
        <v>1.3705715024566745E-2</v>
      </c>
      <c r="I82" s="113" t="s">
        <v>316</v>
      </c>
      <c r="J82" s="449">
        <v>3795</v>
      </c>
      <c r="K82" s="480">
        <v>0.15595491928114535</v>
      </c>
      <c r="L82" s="117" t="s">
        <v>331</v>
      </c>
      <c r="M82" s="449">
        <v>3361</v>
      </c>
      <c r="N82" s="483">
        <v>0.26878067195167987</v>
      </c>
      <c r="O82" s="113" t="s">
        <v>322</v>
      </c>
      <c r="P82" s="449">
        <v>3259</v>
      </c>
      <c r="Q82" s="483">
        <v>3.3866995073892348E-3</v>
      </c>
    </row>
    <row r="83" spans="2:17" s="429" customFormat="1" ht="27.75" customHeight="1">
      <c r="B83" s="121">
        <v>59</v>
      </c>
      <c r="C83" s="115" t="s">
        <v>942</v>
      </c>
      <c r="D83" s="449">
        <v>3707</v>
      </c>
      <c r="E83" s="477">
        <v>2.9722222222222205E-2</v>
      </c>
      <c r="F83" s="115" t="s">
        <v>321</v>
      </c>
      <c r="G83" s="449">
        <v>3825</v>
      </c>
      <c r="H83" s="477">
        <v>0.15315043714199583</v>
      </c>
      <c r="I83" s="113" t="s">
        <v>801</v>
      </c>
      <c r="J83" s="449">
        <v>3473</v>
      </c>
      <c r="K83" s="480">
        <v>0.11851851851851847</v>
      </c>
      <c r="L83" s="117" t="s">
        <v>802</v>
      </c>
      <c r="M83" s="449">
        <v>3349</v>
      </c>
      <c r="N83" s="483">
        <v>5.2152057807100194E-2</v>
      </c>
      <c r="O83" s="113" t="s">
        <v>320</v>
      </c>
      <c r="P83" s="449">
        <v>3209</v>
      </c>
      <c r="Q83" s="1142">
        <v>-5.8859975216852822E-3</v>
      </c>
    </row>
    <row r="84" spans="2:17" s="429" customFormat="1" ht="27.75" customHeight="1">
      <c r="B84" s="121">
        <v>60</v>
      </c>
      <c r="C84" s="115" t="s">
        <v>323</v>
      </c>
      <c r="D84" s="449">
        <v>3608</v>
      </c>
      <c r="E84" s="1135">
        <v>-3.8379530916844318E-2</v>
      </c>
      <c r="F84" s="115" t="s">
        <v>323</v>
      </c>
      <c r="G84" s="449">
        <v>3752</v>
      </c>
      <c r="H84" s="1135">
        <v>-3.2740397009538569E-2</v>
      </c>
      <c r="I84" s="113" t="s">
        <v>802</v>
      </c>
      <c r="J84" s="449">
        <v>3424</v>
      </c>
      <c r="K84" s="480">
        <v>2.2394744699910429E-2</v>
      </c>
      <c r="L84" s="117" t="s">
        <v>316</v>
      </c>
      <c r="M84" s="449">
        <v>3283</v>
      </c>
      <c r="N84" s="483">
        <v>0.17966223499820333</v>
      </c>
      <c r="O84" s="113" t="s">
        <v>327</v>
      </c>
      <c r="P84" s="449">
        <v>3193</v>
      </c>
      <c r="Q84" s="1142">
        <v>-1.4201914171040442E-2</v>
      </c>
    </row>
    <row r="85" spans="2:17" s="429" customFormat="1" ht="27.75" customHeight="1">
      <c r="B85" s="121">
        <v>61</v>
      </c>
      <c r="C85" s="115" t="s">
        <v>943</v>
      </c>
      <c r="D85" s="449">
        <v>3585</v>
      </c>
      <c r="E85" s="1135">
        <v>-9.2175234236515524E-2</v>
      </c>
      <c r="F85" s="115" t="s">
        <v>322</v>
      </c>
      <c r="G85" s="449">
        <v>3600</v>
      </c>
      <c r="H85" s="477">
        <v>6.1946902654867353E-2</v>
      </c>
      <c r="I85" s="113" t="s">
        <v>322</v>
      </c>
      <c r="J85" s="449">
        <v>3390</v>
      </c>
      <c r="K85" s="480">
        <v>6.5320665083135054E-3</v>
      </c>
      <c r="L85" s="118" t="s">
        <v>343</v>
      </c>
      <c r="M85" s="449">
        <v>3195</v>
      </c>
      <c r="N85" s="1142">
        <v>-2.5617566331198494E-2</v>
      </c>
      <c r="O85" s="113" t="s">
        <v>802</v>
      </c>
      <c r="P85" s="449">
        <v>3183</v>
      </c>
      <c r="Q85" s="483">
        <v>3.1098153547133078E-2</v>
      </c>
    </row>
    <row r="86" spans="2:17" s="429" customFormat="1" ht="27.75" customHeight="1">
      <c r="B86" s="121">
        <v>62</v>
      </c>
      <c r="C86" s="115" t="s">
        <v>329</v>
      </c>
      <c r="D86" s="449">
        <v>3564</v>
      </c>
      <c r="E86" s="477">
        <v>3.7252619324796177E-2</v>
      </c>
      <c r="F86" s="115" t="s">
        <v>329</v>
      </c>
      <c r="G86" s="449">
        <v>3436</v>
      </c>
      <c r="H86" s="477">
        <v>3.4628124059018273E-2</v>
      </c>
      <c r="I86" s="113" t="s">
        <v>321</v>
      </c>
      <c r="J86" s="449">
        <v>3380</v>
      </c>
      <c r="K86" s="480">
        <v>6.9281999999999996E-2</v>
      </c>
      <c r="L86" s="117" t="s">
        <v>321</v>
      </c>
      <c r="M86" s="449">
        <v>3161</v>
      </c>
      <c r="N86" s="483">
        <v>3.6393000000000002E-2</v>
      </c>
      <c r="O86" s="113" t="s">
        <v>801</v>
      </c>
      <c r="P86" s="449">
        <v>3132</v>
      </c>
      <c r="Q86" s="1142">
        <v>-4.9180327868852514E-2</v>
      </c>
    </row>
    <row r="87" spans="2:17" s="429" customFormat="1" ht="27.75" customHeight="1">
      <c r="B87" s="121">
        <v>63</v>
      </c>
      <c r="C87" s="115" t="s">
        <v>334</v>
      </c>
      <c r="D87" s="449">
        <v>3521</v>
      </c>
      <c r="E87" s="477">
        <v>5.1358614511794576E-2</v>
      </c>
      <c r="F87" s="115" t="s">
        <v>334</v>
      </c>
      <c r="G87" s="449">
        <v>3349</v>
      </c>
      <c r="H87" s="477">
        <v>9.7313237221494209E-2</v>
      </c>
      <c r="I87" s="113" t="s">
        <v>329</v>
      </c>
      <c r="J87" s="449">
        <v>3321</v>
      </c>
      <c r="K87" s="480">
        <v>6.7159383033418951E-2</v>
      </c>
      <c r="L87" s="117" t="s">
        <v>329</v>
      </c>
      <c r="M87" s="449">
        <v>3112</v>
      </c>
      <c r="N87" s="483">
        <v>6.50239561943875E-2</v>
      </c>
      <c r="O87" s="113" t="s">
        <v>321</v>
      </c>
      <c r="P87" s="449">
        <v>3050</v>
      </c>
      <c r="Q87" s="483">
        <v>4.7390000000000002E-2</v>
      </c>
    </row>
    <row r="88" spans="2:17" s="429" customFormat="1" ht="27.75" customHeight="1">
      <c r="B88" s="121">
        <v>64</v>
      </c>
      <c r="C88" s="115" t="s">
        <v>944</v>
      </c>
      <c r="D88" s="449">
        <v>3406</v>
      </c>
      <c r="E88" s="477">
        <v>5.155912318616851E-2</v>
      </c>
      <c r="F88" s="115" t="s">
        <v>328</v>
      </c>
      <c r="G88" s="449">
        <v>3239</v>
      </c>
      <c r="H88" s="477">
        <v>5.0259403372243883E-2</v>
      </c>
      <c r="I88" s="113" t="s">
        <v>324</v>
      </c>
      <c r="J88" s="449">
        <v>3186</v>
      </c>
      <c r="K88" s="480">
        <v>0.17999999999999994</v>
      </c>
      <c r="L88" s="117" t="s">
        <v>801</v>
      </c>
      <c r="M88" s="449">
        <v>3105</v>
      </c>
      <c r="N88" s="1142">
        <v>-8.6206896551723755E-3</v>
      </c>
      <c r="O88" s="113" t="s">
        <v>329</v>
      </c>
      <c r="P88" s="449">
        <v>2922</v>
      </c>
      <c r="Q88" s="483">
        <v>4.8815506101938189E-2</v>
      </c>
    </row>
    <row r="89" spans="2:17" s="429" customFormat="1" ht="27.75" customHeight="1">
      <c r="B89" s="121">
        <v>65</v>
      </c>
      <c r="C89" s="115" t="s">
        <v>945</v>
      </c>
      <c r="D89" s="449">
        <v>3303</v>
      </c>
      <c r="E89" s="477">
        <v>4.6246436490338994E-2</v>
      </c>
      <c r="F89" s="115" t="s">
        <v>802</v>
      </c>
      <c r="G89" s="449">
        <v>3235</v>
      </c>
      <c r="H89" s="1135">
        <v>-5.5198598130841159E-2</v>
      </c>
      <c r="I89" s="113" t="s">
        <v>328</v>
      </c>
      <c r="J89" s="449">
        <v>3084</v>
      </c>
      <c r="K89" s="480">
        <v>7.6064200976971419E-2</v>
      </c>
      <c r="L89" s="117" t="s">
        <v>347</v>
      </c>
      <c r="M89" s="449">
        <v>3077</v>
      </c>
      <c r="N89" s="1142">
        <v>-9.8711189220855311E-2</v>
      </c>
      <c r="O89" s="113" t="s">
        <v>316</v>
      </c>
      <c r="P89" s="449">
        <v>2783</v>
      </c>
      <c r="Q89" s="483">
        <v>7.079646017699126E-2</v>
      </c>
    </row>
    <row r="90" spans="2:17" s="429" customFormat="1" ht="27.75" customHeight="1">
      <c r="B90" s="121">
        <v>66</v>
      </c>
      <c r="C90" s="115" t="s">
        <v>946</v>
      </c>
      <c r="D90" s="449">
        <v>3302</v>
      </c>
      <c r="E90" s="477">
        <v>2.0710973724884063E-2</v>
      </c>
      <c r="F90" s="115" t="s">
        <v>324</v>
      </c>
      <c r="G90" s="449">
        <v>3157</v>
      </c>
      <c r="H90" s="1135">
        <v>-9.1023226616446795E-3</v>
      </c>
      <c r="I90" s="113" t="s">
        <v>334</v>
      </c>
      <c r="J90" s="449">
        <v>3052</v>
      </c>
      <c r="K90" s="480">
        <v>0.17069428461833525</v>
      </c>
      <c r="L90" s="117" t="s">
        <v>328</v>
      </c>
      <c r="M90" s="449">
        <v>2866</v>
      </c>
      <c r="N90" s="483">
        <v>6.9802164986935367E-2</v>
      </c>
      <c r="O90" s="113" t="s">
        <v>328</v>
      </c>
      <c r="P90" s="449">
        <v>2679</v>
      </c>
      <c r="Q90" s="1142">
        <v>-1.4348785871964642E-2</v>
      </c>
    </row>
    <row r="91" spans="2:17" s="429" customFormat="1" ht="27.75" customHeight="1">
      <c r="B91" s="121">
        <v>67</v>
      </c>
      <c r="C91" s="115" t="s">
        <v>326</v>
      </c>
      <c r="D91" s="449">
        <v>3235</v>
      </c>
      <c r="E91" s="477">
        <v>7.1901921802518309E-2</v>
      </c>
      <c r="F91" s="115" t="s">
        <v>326</v>
      </c>
      <c r="G91" s="449">
        <v>3018</v>
      </c>
      <c r="H91" s="477">
        <v>5.6647784071977014E-3</v>
      </c>
      <c r="I91" s="113" t="s">
        <v>326</v>
      </c>
      <c r="J91" s="449">
        <v>3001</v>
      </c>
      <c r="K91" s="480">
        <v>9.0083545223392569E-2</v>
      </c>
      <c r="L91" s="117" t="s">
        <v>327</v>
      </c>
      <c r="M91" s="449">
        <v>2780</v>
      </c>
      <c r="N91" s="1142">
        <v>-0.12934544315690577</v>
      </c>
      <c r="O91" s="113" t="s">
        <v>331</v>
      </c>
      <c r="P91" s="449">
        <v>2649</v>
      </c>
      <c r="Q91" s="483">
        <v>0.11115771812080544</v>
      </c>
    </row>
    <row r="92" spans="2:17" s="429" customFormat="1" ht="27.75" customHeight="1">
      <c r="B92" s="121">
        <v>68</v>
      </c>
      <c r="C92" s="110" t="s">
        <v>947</v>
      </c>
      <c r="D92" s="452">
        <v>3052</v>
      </c>
      <c r="E92" s="464">
        <f>(D92/G94)-1</f>
        <v>6.2674094707520833E-2</v>
      </c>
      <c r="F92" s="115" t="s">
        <v>347</v>
      </c>
      <c r="G92" s="449">
        <v>2913</v>
      </c>
      <c r="H92" s="477">
        <v>3.8873038516405112E-2</v>
      </c>
      <c r="I92" s="113" t="s">
        <v>327</v>
      </c>
      <c r="J92" s="449">
        <v>2890</v>
      </c>
      <c r="K92" s="480">
        <v>3.9568345323740983E-2</v>
      </c>
      <c r="L92" s="117" t="s">
        <v>326</v>
      </c>
      <c r="M92" s="449">
        <v>2753</v>
      </c>
      <c r="N92" s="483">
        <v>0.10562248995983925</v>
      </c>
      <c r="O92" s="113" t="s">
        <v>803</v>
      </c>
      <c r="P92" s="449">
        <v>2563</v>
      </c>
      <c r="Q92" s="1142">
        <v>-2.5104602510460206E-2</v>
      </c>
    </row>
    <row r="93" spans="2:17" s="429" customFormat="1" ht="27.75" customHeight="1">
      <c r="B93" s="121">
        <v>69</v>
      </c>
      <c r="C93" s="115" t="s">
        <v>948</v>
      </c>
      <c r="D93" s="449">
        <v>2891</v>
      </c>
      <c r="E93" s="477">
        <v>0.12359113874854266</v>
      </c>
      <c r="F93" s="115" t="s">
        <v>327</v>
      </c>
      <c r="G93" s="449">
        <v>2898</v>
      </c>
      <c r="H93" s="477">
        <v>2.7681660899654403E-3</v>
      </c>
      <c r="I93" s="113" t="s">
        <v>423</v>
      </c>
      <c r="J93" s="449">
        <v>2841</v>
      </c>
      <c r="K93" s="480">
        <v>8.5179526355996904E-2</v>
      </c>
      <c r="L93" s="117" t="s">
        <v>324</v>
      </c>
      <c r="M93" s="449">
        <v>2700</v>
      </c>
      <c r="N93" s="483">
        <v>9.3560145808019524E-2</v>
      </c>
      <c r="O93" s="113" t="s">
        <v>423</v>
      </c>
      <c r="P93" s="449">
        <v>2497</v>
      </c>
      <c r="Q93" s="483">
        <v>8.4708948740225942E-2</v>
      </c>
    </row>
    <row r="94" spans="2:17" s="429" customFormat="1" ht="27.75" customHeight="1">
      <c r="B94" s="121">
        <v>70</v>
      </c>
      <c r="C94" s="115" t="s">
        <v>949</v>
      </c>
      <c r="D94" s="449">
        <v>2848</v>
      </c>
      <c r="E94" s="1135">
        <v>-1.7253278122843385E-2</v>
      </c>
      <c r="F94" s="115" t="s">
        <v>423</v>
      </c>
      <c r="G94" s="449">
        <v>2872</v>
      </c>
      <c r="H94" s="477">
        <v>1.0911650827173602E-2</v>
      </c>
      <c r="I94" s="113" t="s">
        <v>347</v>
      </c>
      <c r="J94" s="449">
        <v>2804</v>
      </c>
      <c r="K94" s="1141">
        <v>-8.8722781930451688E-2</v>
      </c>
      <c r="L94" s="117" t="s">
        <v>423</v>
      </c>
      <c r="M94" s="449">
        <v>2618</v>
      </c>
      <c r="N94" s="483">
        <v>4.8458149779735615E-2</v>
      </c>
      <c r="O94" s="113" t="s">
        <v>326</v>
      </c>
      <c r="P94" s="449">
        <v>2490</v>
      </c>
      <c r="Q94" s="483">
        <v>3.2338308457711351E-2</v>
      </c>
    </row>
    <row r="95" spans="2:17" s="429" customFormat="1" ht="27.75" customHeight="1">
      <c r="B95" s="121">
        <v>71</v>
      </c>
      <c r="C95" s="115" t="s">
        <v>347</v>
      </c>
      <c r="D95" s="449">
        <v>2812</v>
      </c>
      <c r="E95" s="1135">
        <v>-3.4672159285959459E-2</v>
      </c>
      <c r="F95" s="115" t="s">
        <v>803</v>
      </c>
      <c r="G95" s="449">
        <v>2773</v>
      </c>
      <c r="H95" s="477">
        <v>5.8396946564885477E-2</v>
      </c>
      <c r="I95" s="113" t="s">
        <v>344</v>
      </c>
      <c r="J95" s="449">
        <v>2789</v>
      </c>
      <c r="K95" s="480">
        <v>9.759937032664312E-2</v>
      </c>
      <c r="L95" s="117" t="s">
        <v>334</v>
      </c>
      <c r="M95" s="449">
        <v>2607</v>
      </c>
      <c r="N95" s="483">
        <v>0.12322274881516582</v>
      </c>
      <c r="O95" s="113" t="s">
        <v>337</v>
      </c>
      <c r="P95" s="449">
        <v>2489</v>
      </c>
      <c r="Q95" s="1142">
        <v>-0.11612215909090906</v>
      </c>
    </row>
    <row r="96" spans="2:17" s="429" customFormat="1" ht="27.75" customHeight="1">
      <c r="B96" s="121">
        <v>72</v>
      </c>
      <c r="C96" s="115" t="s">
        <v>333</v>
      </c>
      <c r="D96" s="449">
        <v>2800</v>
      </c>
      <c r="E96" s="477">
        <v>9.2043681747269845E-2</v>
      </c>
      <c r="F96" s="115" t="s">
        <v>337</v>
      </c>
      <c r="G96" s="449">
        <v>2603</v>
      </c>
      <c r="H96" s="477">
        <v>6.2448979591836817E-2</v>
      </c>
      <c r="I96" s="113" t="s">
        <v>803</v>
      </c>
      <c r="J96" s="449">
        <v>2620</v>
      </c>
      <c r="K96" s="480">
        <v>1.9455252918287869E-2</v>
      </c>
      <c r="L96" s="117" t="s">
        <v>803</v>
      </c>
      <c r="M96" s="449">
        <v>2570</v>
      </c>
      <c r="N96" s="483">
        <v>2.7311744049940412E-3</v>
      </c>
      <c r="O96" s="113" t="s">
        <v>324</v>
      </c>
      <c r="P96" s="449">
        <v>2469</v>
      </c>
      <c r="Q96" s="483">
        <v>2.2360248447204967E-2</v>
      </c>
    </row>
    <row r="97" spans="2:17" s="429" customFormat="1" ht="27.75" customHeight="1">
      <c r="B97" s="121">
        <v>73</v>
      </c>
      <c r="C97" s="115" t="s">
        <v>337</v>
      </c>
      <c r="D97" s="449">
        <v>2690</v>
      </c>
      <c r="E97" s="477">
        <v>3.342297349212453E-2</v>
      </c>
      <c r="F97" s="115" t="s">
        <v>344</v>
      </c>
      <c r="G97" s="449">
        <v>2573</v>
      </c>
      <c r="H97" s="1135">
        <v>-7.7447113660810363E-2</v>
      </c>
      <c r="I97" s="113" t="s">
        <v>336</v>
      </c>
      <c r="J97" s="449">
        <v>2597</v>
      </c>
      <c r="K97" s="480">
        <v>5.7841140529531598E-2</v>
      </c>
      <c r="L97" s="117" t="s">
        <v>344</v>
      </c>
      <c r="M97" s="449">
        <v>2541</v>
      </c>
      <c r="N97" s="483">
        <v>4.9566294919454856E-2</v>
      </c>
      <c r="O97" s="113" t="s">
        <v>344</v>
      </c>
      <c r="P97" s="449">
        <v>2421</v>
      </c>
      <c r="Q97" s="483">
        <v>2.5847457627118597E-2</v>
      </c>
    </row>
    <row r="98" spans="2:17" s="429" customFormat="1" ht="27.75" customHeight="1">
      <c r="B98" s="121">
        <v>74</v>
      </c>
      <c r="C98" s="115" t="s">
        <v>950</v>
      </c>
      <c r="D98" s="449">
        <v>2573</v>
      </c>
      <c r="E98" s="477">
        <v>3.0024019215372233E-2</v>
      </c>
      <c r="F98" s="115" t="s">
        <v>333</v>
      </c>
      <c r="G98" s="449">
        <v>2564</v>
      </c>
      <c r="H98" s="477">
        <v>1.7056723522411721E-2</v>
      </c>
      <c r="I98" s="113" t="s">
        <v>333</v>
      </c>
      <c r="J98" s="449">
        <v>2521</v>
      </c>
      <c r="K98" s="480">
        <v>8.9455488331892763E-2</v>
      </c>
      <c r="L98" s="117" t="s">
        <v>336</v>
      </c>
      <c r="M98" s="449">
        <v>2455</v>
      </c>
      <c r="N98" s="483">
        <v>2.3343059608170069E-2</v>
      </c>
      <c r="O98" s="113" t="s">
        <v>336</v>
      </c>
      <c r="P98" s="449">
        <v>2399</v>
      </c>
      <c r="Q98" s="483">
        <v>1.9116397621070425E-2</v>
      </c>
    </row>
    <row r="99" spans="2:17" s="429" customFormat="1" ht="27.75" customHeight="1" thickBot="1">
      <c r="B99" s="122">
        <v>75</v>
      </c>
      <c r="C99" s="431" t="s">
        <v>951</v>
      </c>
      <c r="D99" s="450">
        <v>2526</v>
      </c>
      <c r="E99" s="1136">
        <v>-8.9073205914172338E-2</v>
      </c>
      <c r="F99" s="431" t="s">
        <v>336</v>
      </c>
      <c r="G99" s="450">
        <v>2498</v>
      </c>
      <c r="H99" s="1136">
        <v>-3.8120908740854831E-2</v>
      </c>
      <c r="I99" s="128" t="s">
        <v>337</v>
      </c>
      <c r="J99" s="450">
        <v>2450</v>
      </c>
      <c r="K99" s="481">
        <v>8.0723423026025642E-2</v>
      </c>
      <c r="L99" s="119" t="s">
        <v>333</v>
      </c>
      <c r="M99" s="450">
        <v>2314</v>
      </c>
      <c r="N99" s="484">
        <v>4.0000000000000036E-2</v>
      </c>
      <c r="O99" s="128" t="s">
        <v>334</v>
      </c>
      <c r="P99" s="450">
        <v>2321</v>
      </c>
      <c r="Q99" s="484">
        <v>9.3779453345899988E-2</v>
      </c>
    </row>
    <row r="104" spans="2:17" s="429" customFormat="1" ht="16.5" customHeight="1">
      <c r="B104" s="93"/>
      <c r="C104" s="108"/>
      <c r="D104" s="96"/>
      <c r="E104" s="436"/>
      <c r="F104" s="108"/>
      <c r="G104" s="96"/>
      <c r="H104" s="436"/>
      <c r="I104" s="112"/>
      <c r="J104" s="96"/>
      <c r="K104" s="441"/>
      <c r="L104" s="112"/>
      <c r="M104" s="96"/>
      <c r="N104" s="441"/>
      <c r="O104" s="112"/>
      <c r="P104" s="96"/>
      <c r="Q104" s="441"/>
    </row>
    <row r="105" spans="2:17" s="429" customFormat="1" ht="38.25" customHeight="1">
      <c r="B105" s="93"/>
      <c r="C105" s="93"/>
      <c r="D105" s="93"/>
      <c r="E105" s="447"/>
      <c r="F105" s="1357"/>
      <c r="G105" s="1357"/>
      <c r="H105" s="1357"/>
      <c r="I105" s="1357"/>
      <c r="J105" s="1357"/>
      <c r="K105" s="1357"/>
      <c r="L105" s="1357"/>
      <c r="M105" s="1357"/>
      <c r="N105" s="1357"/>
      <c r="O105" s="1357"/>
      <c r="P105" s="1357"/>
      <c r="Q105" s="441"/>
    </row>
    <row r="106" spans="2:17" s="429" customFormat="1" ht="13.35" customHeight="1" thickBot="1">
      <c r="B106" s="93"/>
      <c r="C106" s="108"/>
      <c r="D106" s="96"/>
      <c r="E106" s="436"/>
      <c r="F106" s="108"/>
      <c r="G106" s="96"/>
      <c r="H106" s="436"/>
      <c r="I106" s="112"/>
      <c r="J106" s="96"/>
      <c r="K106" s="441"/>
      <c r="L106" s="112"/>
      <c r="M106" s="96"/>
      <c r="N106" s="441"/>
      <c r="O106" s="112"/>
      <c r="P106" s="96"/>
      <c r="Q106" s="441"/>
    </row>
    <row r="107" spans="2:17" s="429" customFormat="1" ht="30.75" customHeight="1">
      <c r="B107" s="1348" t="s">
        <v>211</v>
      </c>
      <c r="C107" s="1350" t="s">
        <v>786</v>
      </c>
      <c r="D107" s="1351"/>
      <c r="E107" s="1352"/>
      <c r="F107" s="1350" t="s">
        <v>778</v>
      </c>
      <c r="G107" s="1351"/>
      <c r="H107" s="1352"/>
      <c r="I107" s="1353" t="s">
        <v>780</v>
      </c>
      <c r="J107" s="1354"/>
      <c r="K107" s="1355"/>
      <c r="L107" s="1353" t="s">
        <v>782</v>
      </c>
      <c r="M107" s="1354"/>
      <c r="N107" s="1355"/>
      <c r="O107" s="1353" t="s">
        <v>784</v>
      </c>
      <c r="P107" s="1354"/>
      <c r="Q107" s="1355"/>
    </row>
    <row r="108" spans="2:17" s="429" customFormat="1" ht="30.75" customHeight="1" thickBot="1">
      <c r="B108" s="1356"/>
      <c r="C108" s="199" t="s">
        <v>630</v>
      </c>
      <c r="D108" s="126" t="s">
        <v>257</v>
      </c>
      <c r="E108" s="439" t="s">
        <v>13</v>
      </c>
      <c r="F108" s="199" t="s">
        <v>630</v>
      </c>
      <c r="G108" s="126" t="s">
        <v>257</v>
      </c>
      <c r="H108" s="439" t="s">
        <v>13</v>
      </c>
      <c r="I108" s="200" t="s">
        <v>630</v>
      </c>
      <c r="J108" s="126" t="s">
        <v>257</v>
      </c>
      <c r="K108" s="443" t="s">
        <v>13</v>
      </c>
      <c r="L108" s="201" t="s">
        <v>630</v>
      </c>
      <c r="M108" s="126" t="s">
        <v>257</v>
      </c>
      <c r="N108" s="445" t="s">
        <v>13</v>
      </c>
      <c r="O108" s="202" t="s">
        <v>630</v>
      </c>
      <c r="P108" s="126" t="s">
        <v>257</v>
      </c>
      <c r="Q108" s="445" t="s">
        <v>13</v>
      </c>
    </row>
    <row r="109" spans="2:17" s="429" customFormat="1" ht="27.75" customHeight="1">
      <c r="B109" s="120">
        <v>76</v>
      </c>
      <c r="C109" s="726" t="s">
        <v>343</v>
      </c>
      <c r="D109" s="451">
        <v>2407</v>
      </c>
      <c r="E109" s="476">
        <v>4.7432550043516208E-2</v>
      </c>
      <c r="F109" s="127" t="s">
        <v>340</v>
      </c>
      <c r="G109" s="451">
        <v>2399</v>
      </c>
      <c r="H109" s="476">
        <v>9.1446769790718863E-2</v>
      </c>
      <c r="I109" s="127" t="s">
        <v>340</v>
      </c>
      <c r="J109" s="451">
        <v>2198</v>
      </c>
      <c r="K109" s="1189">
        <v>-1.5673981191222541E-2</v>
      </c>
      <c r="L109" s="116" t="s">
        <v>337</v>
      </c>
      <c r="M109" s="451">
        <v>2267</v>
      </c>
      <c r="N109" s="1143">
        <v>-8.9192446765769429E-2</v>
      </c>
      <c r="O109" s="127" t="s">
        <v>340</v>
      </c>
      <c r="P109" s="451">
        <v>2245</v>
      </c>
      <c r="Q109" s="1143">
        <v>-2.348847324923875E-2</v>
      </c>
    </row>
    <row r="110" spans="2:17" s="429" customFormat="1" ht="27.75" customHeight="1">
      <c r="B110" s="121">
        <v>77</v>
      </c>
      <c r="C110" s="115" t="s">
        <v>952</v>
      </c>
      <c r="D110" s="449">
        <v>2270</v>
      </c>
      <c r="E110" s="477">
        <v>0.26603457891801452</v>
      </c>
      <c r="F110" s="486" t="s">
        <v>343</v>
      </c>
      <c r="G110" s="449">
        <v>2298</v>
      </c>
      <c r="H110" s="477">
        <v>8.2940622054665347E-2</v>
      </c>
      <c r="I110" s="114" t="s">
        <v>343</v>
      </c>
      <c r="J110" s="449">
        <v>2122</v>
      </c>
      <c r="K110" s="1141">
        <v>-0.33583724569640061</v>
      </c>
      <c r="L110" s="117" t="s">
        <v>340</v>
      </c>
      <c r="M110" s="449">
        <v>2233</v>
      </c>
      <c r="N110" s="1142">
        <v>-5.3452115812917533E-3</v>
      </c>
      <c r="O110" s="113" t="s">
        <v>333</v>
      </c>
      <c r="P110" s="449">
        <v>2225</v>
      </c>
      <c r="Q110" s="483">
        <v>6.1039580352885148E-2</v>
      </c>
    </row>
    <row r="111" spans="2:17" s="429" customFormat="1" ht="27.75" customHeight="1">
      <c r="B111" s="121">
        <v>78</v>
      </c>
      <c r="C111" s="115" t="s">
        <v>340</v>
      </c>
      <c r="D111" s="449">
        <v>2255</v>
      </c>
      <c r="E111" s="1135">
        <v>-6.0025010421008718E-2</v>
      </c>
      <c r="F111" s="115" t="s">
        <v>338</v>
      </c>
      <c r="G111" s="449">
        <v>1984</v>
      </c>
      <c r="H111" s="477">
        <v>3.3871808233454814E-2</v>
      </c>
      <c r="I111" s="113" t="s">
        <v>341</v>
      </c>
      <c r="J111" s="449">
        <v>2005</v>
      </c>
      <c r="K111" s="1141">
        <v>-2.4805447470817144E-2</v>
      </c>
      <c r="L111" s="117" t="s">
        <v>341</v>
      </c>
      <c r="M111" s="449">
        <v>2056</v>
      </c>
      <c r="N111" s="483">
        <v>3.3685268979386729E-2</v>
      </c>
      <c r="O111" s="113" t="s">
        <v>341</v>
      </c>
      <c r="P111" s="449">
        <v>1989</v>
      </c>
      <c r="Q111" s="483">
        <v>8.0978260869565277E-2</v>
      </c>
    </row>
    <row r="112" spans="2:17" s="429" customFormat="1" ht="27.75" customHeight="1">
      <c r="B112" s="121">
        <v>79</v>
      </c>
      <c r="C112" s="115" t="s">
        <v>338</v>
      </c>
      <c r="D112" s="449">
        <v>2085</v>
      </c>
      <c r="E112" s="477">
        <v>5.0907258064516236E-2</v>
      </c>
      <c r="F112" s="115" t="s">
        <v>345</v>
      </c>
      <c r="G112" s="449">
        <v>1966</v>
      </c>
      <c r="H112" s="477">
        <v>3.419253024723834E-2</v>
      </c>
      <c r="I112" s="113" t="s">
        <v>339</v>
      </c>
      <c r="J112" s="449">
        <v>1920</v>
      </c>
      <c r="K112" s="480">
        <v>0.15872057936028972</v>
      </c>
      <c r="L112" s="117" t="s">
        <v>338</v>
      </c>
      <c r="M112" s="449">
        <v>1981</v>
      </c>
      <c r="N112" s="483">
        <v>0.10423634336677812</v>
      </c>
      <c r="O112" s="113" t="s">
        <v>342</v>
      </c>
      <c r="P112" s="449">
        <v>1863</v>
      </c>
      <c r="Q112" s="1142">
        <v>-8.5151676423629308E-3</v>
      </c>
    </row>
    <row r="113" spans="2:17" s="429" customFormat="1" ht="27.75" customHeight="1">
      <c r="B113" s="121">
        <v>80</v>
      </c>
      <c r="C113" s="110" t="s">
        <v>345</v>
      </c>
      <c r="D113" s="452">
        <v>2069</v>
      </c>
      <c r="E113" s="464">
        <f>(D113/G112)-1</f>
        <v>5.239064089521861E-2</v>
      </c>
      <c r="F113" s="115" t="s">
        <v>341</v>
      </c>
      <c r="G113" s="449">
        <v>1899</v>
      </c>
      <c r="H113" s="1135">
        <v>-5.2867830423940165E-2</v>
      </c>
      <c r="I113" s="113" t="s">
        <v>338</v>
      </c>
      <c r="J113" s="449">
        <v>1919</v>
      </c>
      <c r="K113" s="1141">
        <v>-3.1297324583543618E-2</v>
      </c>
      <c r="L113" s="117" t="s">
        <v>342</v>
      </c>
      <c r="M113" s="449">
        <v>1835</v>
      </c>
      <c r="N113" s="1142">
        <v>-1.5029522275899043E-2</v>
      </c>
      <c r="O113" s="113" t="s">
        <v>338</v>
      </c>
      <c r="P113" s="449">
        <v>1794</v>
      </c>
      <c r="Q113" s="483">
        <v>1.0704225352112573E-2</v>
      </c>
    </row>
    <row r="114" spans="2:17" s="429" customFormat="1" ht="27.75" customHeight="1">
      <c r="B114" s="121">
        <v>81</v>
      </c>
      <c r="C114" s="110" t="s">
        <v>953</v>
      </c>
      <c r="D114" s="452">
        <v>1932</v>
      </c>
      <c r="E114" s="464">
        <v>1.7377567140600236E-2</v>
      </c>
      <c r="F114" s="115" t="s">
        <v>350</v>
      </c>
      <c r="G114" s="449">
        <v>1819</v>
      </c>
      <c r="H114" s="1135">
        <v>-2.0990312163616798E-2</v>
      </c>
      <c r="I114" s="113" t="s">
        <v>345</v>
      </c>
      <c r="J114" s="449">
        <v>1901</v>
      </c>
      <c r="K114" s="480">
        <v>4.9116997792494566E-2</v>
      </c>
      <c r="L114" s="117" t="s">
        <v>345</v>
      </c>
      <c r="M114" s="449">
        <v>1812</v>
      </c>
      <c r="N114" s="483">
        <v>5.9649122807017507E-2</v>
      </c>
      <c r="O114" s="113" t="s">
        <v>345</v>
      </c>
      <c r="P114" s="449">
        <v>1710</v>
      </c>
      <c r="Q114" s="483">
        <v>5.6207535515750529E-2</v>
      </c>
    </row>
    <row r="115" spans="2:17" s="429" customFormat="1" ht="27.75" customHeight="1">
      <c r="B115" s="121">
        <v>82</v>
      </c>
      <c r="C115" s="110" t="s">
        <v>954</v>
      </c>
      <c r="D115" s="452">
        <v>1767</v>
      </c>
      <c r="E115" s="1130">
        <v>-1.340033500837523E-2</v>
      </c>
      <c r="F115" s="115" t="s">
        <v>804</v>
      </c>
      <c r="G115" s="449">
        <v>1793</v>
      </c>
      <c r="H115" s="477">
        <v>0.21230561189993247</v>
      </c>
      <c r="I115" s="113" t="s">
        <v>350</v>
      </c>
      <c r="J115" s="449">
        <v>1858</v>
      </c>
      <c r="K115" s="480">
        <v>5.8689458689458629E-2</v>
      </c>
      <c r="L115" s="117" t="s">
        <v>350</v>
      </c>
      <c r="M115" s="449">
        <v>1755</v>
      </c>
      <c r="N115" s="483">
        <v>4.2780748663101553E-2</v>
      </c>
      <c r="O115" s="113" t="s">
        <v>350</v>
      </c>
      <c r="P115" s="449">
        <v>1683</v>
      </c>
      <c r="Q115" s="483">
        <v>6.8571428571428505E-2</v>
      </c>
    </row>
    <row r="116" spans="2:17" s="429" customFormat="1" ht="27.75" customHeight="1">
      <c r="B116" s="121">
        <v>83</v>
      </c>
      <c r="C116" s="110" t="s">
        <v>955</v>
      </c>
      <c r="D116" s="452">
        <v>1759</v>
      </c>
      <c r="E116" s="464">
        <v>5.0149253731343268E-2</v>
      </c>
      <c r="F116" s="115" t="s">
        <v>805</v>
      </c>
      <c r="G116" s="449">
        <v>1791</v>
      </c>
      <c r="H116" s="477">
        <v>3.7058482918355562E-2</v>
      </c>
      <c r="I116" s="113" t="s">
        <v>342</v>
      </c>
      <c r="J116" s="449">
        <v>1766</v>
      </c>
      <c r="K116" s="1141">
        <v>-3.7602179836512262E-2</v>
      </c>
      <c r="L116" s="117" t="s">
        <v>339</v>
      </c>
      <c r="M116" s="449">
        <v>1657</v>
      </c>
      <c r="N116" s="483">
        <v>0.19725433526011571</v>
      </c>
      <c r="O116" s="113" t="s">
        <v>805</v>
      </c>
      <c r="P116" s="449">
        <v>1609</v>
      </c>
      <c r="Q116" s="483">
        <v>2.093908629441632E-2</v>
      </c>
    </row>
    <row r="117" spans="2:17" s="429" customFormat="1" ht="27.75" customHeight="1">
      <c r="B117" s="121">
        <v>84</v>
      </c>
      <c r="C117" s="110" t="s">
        <v>956</v>
      </c>
      <c r="D117" s="452">
        <v>1750</v>
      </c>
      <c r="E117" s="464">
        <v>2.4590163934426146E-2</v>
      </c>
      <c r="F117" s="115" t="s">
        <v>342</v>
      </c>
      <c r="G117" s="449">
        <v>1785</v>
      </c>
      <c r="H117" s="477">
        <v>1.0758776896942157E-2</v>
      </c>
      <c r="I117" s="113" t="s">
        <v>805</v>
      </c>
      <c r="J117" s="449">
        <v>1727</v>
      </c>
      <c r="K117" s="480">
        <v>6.0810810810810745E-2</v>
      </c>
      <c r="L117" s="117" t="s">
        <v>805</v>
      </c>
      <c r="M117" s="449">
        <v>1628</v>
      </c>
      <c r="N117" s="483">
        <v>1.1808576755748978E-2</v>
      </c>
      <c r="O117" s="113" t="s">
        <v>806</v>
      </c>
      <c r="P117" s="449">
        <v>1501</v>
      </c>
      <c r="Q117" s="1142">
        <v>-1.8954248366013116E-2</v>
      </c>
    </row>
    <row r="118" spans="2:17" s="429" customFormat="1" ht="27.75" customHeight="1">
      <c r="B118" s="121">
        <v>85</v>
      </c>
      <c r="C118" s="110" t="s">
        <v>339</v>
      </c>
      <c r="D118" s="452">
        <v>1711</v>
      </c>
      <c r="E118" s="1130">
        <v>-1.5535097813578869E-2</v>
      </c>
      <c r="F118" s="115" t="s">
        <v>339</v>
      </c>
      <c r="G118" s="449">
        <v>1738</v>
      </c>
      <c r="H118" s="1135">
        <v>-9.4791666666666718E-2</v>
      </c>
      <c r="I118" s="113" t="s">
        <v>806</v>
      </c>
      <c r="J118" s="449">
        <v>1613</v>
      </c>
      <c r="K118" s="480">
        <v>5.909389363099149E-2</v>
      </c>
      <c r="L118" s="117" t="s">
        <v>806</v>
      </c>
      <c r="M118" s="449">
        <v>1523</v>
      </c>
      <c r="N118" s="483">
        <v>1.4656895403064585E-2</v>
      </c>
      <c r="O118" s="113" t="s">
        <v>807</v>
      </c>
      <c r="P118" s="449">
        <v>1407</v>
      </c>
      <c r="Q118" s="483">
        <v>8.0645161290322509E-2</v>
      </c>
    </row>
    <row r="119" spans="2:17" s="429" customFormat="1" ht="27.75" customHeight="1">
      <c r="B119" s="121">
        <v>86</v>
      </c>
      <c r="C119" s="110" t="s">
        <v>342</v>
      </c>
      <c r="D119" s="452">
        <v>1622</v>
      </c>
      <c r="E119" s="1130">
        <v>-9.1316526610644266E-2</v>
      </c>
      <c r="F119" s="115" t="s">
        <v>806</v>
      </c>
      <c r="G119" s="449">
        <v>1708</v>
      </c>
      <c r="H119" s="477">
        <v>5.8896466212027265E-2</v>
      </c>
      <c r="I119" s="113" t="s">
        <v>808</v>
      </c>
      <c r="J119" s="449">
        <v>1605</v>
      </c>
      <c r="K119" s="480">
        <v>0.11613351877607792</v>
      </c>
      <c r="L119" s="117" t="s">
        <v>808</v>
      </c>
      <c r="M119" s="449">
        <v>1438</v>
      </c>
      <c r="N119" s="483">
        <v>8.4464555052790269E-2</v>
      </c>
      <c r="O119" s="113" t="s">
        <v>339</v>
      </c>
      <c r="P119" s="449">
        <v>1384</v>
      </c>
      <c r="Q119" s="483">
        <v>2.9761904761904656E-2</v>
      </c>
    </row>
    <row r="120" spans="2:17" s="429" customFormat="1" ht="27.75" customHeight="1">
      <c r="B120" s="121">
        <v>87</v>
      </c>
      <c r="C120" s="110" t="s">
        <v>350</v>
      </c>
      <c r="D120" s="452">
        <v>1621</v>
      </c>
      <c r="E120" s="1130">
        <v>-0.10885101704233091</v>
      </c>
      <c r="F120" s="115" t="s">
        <v>349</v>
      </c>
      <c r="G120" s="449">
        <v>1701</v>
      </c>
      <c r="H120" s="477">
        <v>0.55626715462031107</v>
      </c>
      <c r="I120" s="113" t="s">
        <v>355</v>
      </c>
      <c r="J120" s="449">
        <v>1502</v>
      </c>
      <c r="K120" s="480">
        <v>9.5550692924872394E-2</v>
      </c>
      <c r="L120" s="117" t="s">
        <v>355</v>
      </c>
      <c r="M120" s="449">
        <v>1371</v>
      </c>
      <c r="N120" s="483">
        <v>4.4969512195121908E-2</v>
      </c>
      <c r="O120" s="113" t="s">
        <v>406</v>
      </c>
      <c r="P120" s="449">
        <v>1364</v>
      </c>
      <c r="Q120" s="483">
        <v>9.622501850481191E-3</v>
      </c>
    </row>
    <row r="121" spans="2:17" s="429" customFormat="1" ht="27.75" customHeight="1">
      <c r="B121" s="121">
        <v>88</v>
      </c>
      <c r="C121" s="110" t="s">
        <v>957</v>
      </c>
      <c r="D121" s="452">
        <v>1580</v>
      </c>
      <c r="E121" s="464">
        <v>9.1914305459571466E-2</v>
      </c>
      <c r="F121" s="115" t="s">
        <v>808</v>
      </c>
      <c r="G121" s="449">
        <v>1675</v>
      </c>
      <c r="H121" s="477">
        <v>4.3613707165109039E-2</v>
      </c>
      <c r="I121" s="113" t="s">
        <v>804</v>
      </c>
      <c r="J121" s="449">
        <v>1479</v>
      </c>
      <c r="K121" s="480">
        <v>0.23147377185678608</v>
      </c>
      <c r="L121" s="117" t="s">
        <v>406</v>
      </c>
      <c r="M121" s="449">
        <v>1312</v>
      </c>
      <c r="N121" s="1142">
        <v>-3.8123167155425186E-2</v>
      </c>
      <c r="O121" s="113" t="s">
        <v>808</v>
      </c>
      <c r="P121" s="449">
        <v>1326</v>
      </c>
      <c r="Q121" s="483">
        <v>1.2213740458015376E-2</v>
      </c>
    </row>
    <row r="122" spans="2:17" s="429" customFormat="1" ht="27.75" customHeight="1">
      <c r="B122" s="121">
        <v>89</v>
      </c>
      <c r="C122" s="110" t="s">
        <v>958</v>
      </c>
      <c r="D122" s="452">
        <v>1566</v>
      </c>
      <c r="E122" s="464">
        <v>2.8909329829172048E-2</v>
      </c>
      <c r="F122" s="115" t="s">
        <v>355</v>
      </c>
      <c r="G122" s="449">
        <v>1522</v>
      </c>
      <c r="H122" s="477">
        <v>1.3315579227696439E-2</v>
      </c>
      <c r="I122" s="113" t="s">
        <v>406</v>
      </c>
      <c r="J122" s="449">
        <v>1401</v>
      </c>
      <c r="K122" s="480">
        <v>6.7835365853658569E-2</v>
      </c>
      <c r="L122" s="117" t="s">
        <v>809</v>
      </c>
      <c r="M122" s="449">
        <v>1294</v>
      </c>
      <c r="N122" s="483">
        <v>9.5681625740897447E-2</v>
      </c>
      <c r="O122" s="113" t="s">
        <v>355</v>
      </c>
      <c r="P122" s="449">
        <v>1312</v>
      </c>
      <c r="Q122" s="483">
        <v>0.12328767123287676</v>
      </c>
    </row>
    <row r="123" spans="2:17" s="429" customFormat="1" ht="27.75" customHeight="1">
      <c r="B123" s="121">
        <v>90</v>
      </c>
      <c r="C123" s="110" t="s">
        <v>346</v>
      </c>
      <c r="D123" s="452">
        <v>1556</v>
      </c>
      <c r="E123" s="464">
        <v>7.4585635359116109E-2</v>
      </c>
      <c r="F123" s="115" t="s">
        <v>346</v>
      </c>
      <c r="G123" s="449">
        <v>1448</v>
      </c>
      <c r="H123" s="477">
        <v>8.8721804511278091E-2</v>
      </c>
      <c r="I123" s="113" t="s">
        <v>810</v>
      </c>
      <c r="J123" s="449">
        <v>1348</v>
      </c>
      <c r="K123" s="480">
        <v>0.11037891268533762</v>
      </c>
      <c r="L123" s="117" t="s">
        <v>353</v>
      </c>
      <c r="M123" s="449">
        <v>1294</v>
      </c>
      <c r="N123" s="483">
        <v>6.3270336894001744E-2</v>
      </c>
      <c r="O123" s="113" t="s">
        <v>811</v>
      </c>
      <c r="P123" s="449">
        <v>1219</v>
      </c>
      <c r="Q123" s="483">
        <v>8.548530721282277E-2</v>
      </c>
    </row>
    <row r="124" spans="2:17" s="429" customFormat="1" ht="27.75" customHeight="1">
      <c r="B124" s="121">
        <v>91</v>
      </c>
      <c r="C124" s="110" t="s">
        <v>959</v>
      </c>
      <c r="D124" s="452">
        <v>1518</v>
      </c>
      <c r="E124" s="464">
        <f>(D124/G125)-1</f>
        <v>8.5836909871244593E-2</v>
      </c>
      <c r="F124" s="115" t="s">
        <v>810</v>
      </c>
      <c r="G124" s="449">
        <v>1447</v>
      </c>
      <c r="H124" s="477">
        <v>7.3442136498516275E-2</v>
      </c>
      <c r="I124" s="113" t="s">
        <v>809</v>
      </c>
      <c r="J124" s="449">
        <v>1347</v>
      </c>
      <c r="K124" s="480">
        <v>4.0958268933539488E-2</v>
      </c>
      <c r="L124" s="117" t="s">
        <v>346</v>
      </c>
      <c r="M124" s="449">
        <v>1275</v>
      </c>
      <c r="N124" s="483">
        <v>7.23296888141296E-2</v>
      </c>
      <c r="O124" s="113" t="s">
        <v>353</v>
      </c>
      <c r="P124" s="449">
        <v>1217</v>
      </c>
      <c r="Q124" s="483">
        <v>3.2230703986429132E-2</v>
      </c>
    </row>
    <row r="125" spans="2:17" s="429" customFormat="1" ht="27.75" customHeight="1">
      <c r="B125" s="121">
        <v>92</v>
      </c>
      <c r="C125" s="110" t="s">
        <v>960</v>
      </c>
      <c r="D125" s="452">
        <v>1355</v>
      </c>
      <c r="E125" s="464">
        <v>1.726726726726735E-2</v>
      </c>
      <c r="F125" s="115" t="s">
        <v>406</v>
      </c>
      <c r="G125" s="449">
        <v>1398</v>
      </c>
      <c r="H125" s="1135">
        <v>-2.1413276231263545E-3</v>
      </c>
      <c r="I125" s="113" t="s">
        <v>346</v>
      </c>
      <c r="J125" s="449">
        <v>1330</v>
      </c>
      <c r="K125" s="480">
        <v>4.3137254901960853E-2</v>
      </c>
      <c r="L125" s="117" t="s">
        <v>811</v>
      </c>
      <c r="M125" s="449">
        <v>1238</v>
      </c>
      <c r="N125" s="483">
        <v>1.5586546349466879E-2</v>
      </c>
      <c r="O125" s="113" t="s">
        <v>346</v>
      </c>
      <c r="P125" s="449">
        <v>1189</v>
      </c>
      <c r="Q125" s="483">
        <v>4.6654929577464754E-2</v>
      </c>
    </row>
    <row r="126" spans="2:17" s="429" customFormat="1" ht="27.75" customHeight="1">
      <c r="B126" s="121">
        <v>93</v>
      </c>
      <c r="C126" s="110" t="s">
        <v>403</v>
      </c>
      <c r="D126" s="452">
        <v>1330</v>
      </c>
      <c r="E126" s="464">
        <v>0.49270482603815946</v>
      </c>
      <c r="F126" s="115" t="s">
        <v>812</v>
      </c>
      <c r="G126" s="449">
        <v>1342</v>
      </c>
      <c r="H126" s="477">
        <v>0.26009389671361505</v>
      </c>
      <c r="I126" s="113" t="s">
        <v>807</v>
      </c>
      <c r="J126" s="449">
        <v>1291</v>
      </c>
      <c r="K126" s="480">
        <v>4.959349593495932E-2</v>
      </c>
      <c r="L126" s="117" t="s">
        <v>807</v>
      </c>
      <c r="M126" s="449">
        <v>1230</v>
      </c>
      <c r="N126" s="1142">
        <v>-0.12579957356076754</v>
      </c>
      <c r="O126" s="113" t="s">
        <v>809</v>
      </c>
      <c r="P126" s="449">
        <v>1181</v>
      </c>
      <c r="Q126" s="1142">
        <v>-3.037766830870281E-2</v>
      </c>
    </row>
    <row r="127" spans="2:17" s="429" customFormat="1" ht="27.75" customHeight="1">
      <c r="B127" s="121">
        <v>94</v>
      </c>
      <c r="C127" s="110" t="s">
        <v>961</v>
      </c>
      <c r="D127" s="452">
        <v>1287</v>
      </c>
      <c r="E127" s="464">
        <v>3.7903225806451557E-2</v>
      </c>
      <c r="F127" s="115" t="s">
        <v>807</v>
      </c>
      <c r="G127" s="449">
        <v>1332</v>
      </c>
      <c r="H127" s="477">
        <v>3.1758326878388754E-2</v>
      </c>
      <c r="I127" s="113" t="s">
        <v>813</v>
      </c>
      <c r="J127" s="449">
        <v>1188</v>
      </c>
      <c r="K127" s="480">
        <v>5.0397877984084793E-2</v>
      </c>
      <c r="L127" s="117" t="s">
        <v>810</v>
      </c>
      <c r="M127" s="449">
        <v>1214</v>
      </c>
      <c r="N127" s="483">
        <v>5.1993067590987874E-2</v>
      </c>
      <c r="O127" s="113" t="s">
        <v>810</v>
      </c>
      <c r="P127" s="449">
        <v>1154</v>
      </c>
      <c r="Q127" s="1142">
        <v>-3.5923141186299135E-2</v>
      </c>
    </row>
    <row r="128" spans="2:17" s="429" customFormat="1" ht="27.75" customHeight="1">
      <c r="B128" s="121">
        <v>95</v>
      </c>
      <c r="C128" s="110" t="s">
        <v>962</v>
      </c>
      <c r="D128" s="452">
        <v>1283</v>
      </c>
      <c r="E128" s="1130">
        <v>-0.24573780129335687</v>
      </c>
      <c r="F128" s="115" t="s">
        <v>813</v>
      </c>
      <c r="G128" s="449">
        <v>1273</v>
      </c>
      <c r="H128" s="477">
        <v>7.1548821548821584E-2</v>
      </c>
      <c r="I128" s="113" t="s">
        <v>353</v>
      </c>
      <c r="J128" s="449">
        <v>1183</v>
      </c>
      <c r="K128" s="1141">
        <v>-8.5780525502318405E-2</v>
      </c>
      <c r="L128" s="117" t="s">
        <v>804</v>
      </c>
      <c r="M128" s="449">
        <v>1201</v>
      </c>
      <c r="N128" s="483">
        <v>0.16715257531584071</v>
      </c>
      <c r="O128" s="113" t="s">
        <v>813</v>
      </c>
      <c r="P128" s="449">
        <v>1138</v>
      </c>
      <c r="Q128" s="1142">
        <v>-0.12394149345650496</v>
      </c>
    </row>
    <row r="129" spans="2:17" s="429" customFormat="1" ht="27.75" customHeight="1">
      <c r="B129" s="121">
        <v>96</v>
      </c>
      <c r="C129" s="110" t="s">
        <v>963</v>
      </c>
      <c r="D129" s="452">
        <v>1255</v>
      </c>
      <c r="E129" s="1130">
        <v>-1.4139827179890041E-2</v>
      </c>
      <c r="F129" s="115" t="s">
        <v>809</v>
      </c>
      <c r="G129" s="449">
        <v>1240</v>
      </c>
      <c r="H129" s="1135">
        <v>-7.9435783221974754E-2</v>
      </c>
      <c r="I129" s="113" t="s">
        <v>405</v>
      </c>
      <c r="J129" s="449">
        <v>1143</v>
      </c>
      <c r="K129" s="480">
        <v>6.0296846011131722E-2</v>
      </c>
      <c r="L129" s="117" t="s">
        <v>813</v>
      </c>
      <c r="M129" s="449">
        <v>1131</v>
      </c>
      <c r="N129" s="1142">
        <v>-6.1511423550087985E-3</v>
      </c>
      <c r="O129" s="113" t="s">
        <v>349</v>
      </c>
      <c r="P129" s="449">
        <v>1101</v>
      </c>
      <c r="Q129" s="483">
        <v>7.3193046660566807E-3</v>
      </c>
    </row>
    <row r="130" spans="2:17" s="429" customFormat="1" ht="27.75" customHeight="1">
      <c r="B130" s="121">
        <v>97</v>
      </c>
      <c r="C130" s="110" t="s">
        <v>964</v>
      </c>
      <c r="D130" s="452">
        <v>1194</v>
      </c>
      <c r="E130" s="464">
        <f>(D130/G131)-1</f>
        <v>8.445945945946054E-3</v>
      </c>
      <c r="F130" s="115" t="s">
        <v>353</v>
      </c>
      <c r="G130" s="449">
        <v>1201</v>
      </c>
      <c r="H130" s="477">
        <v>1.5215553677092153E-2</v>
      </c>
      <c r="I130" s="113" t="s">
        <v>811</v>
      </c>
      <c r="J130" s="449">
        <v>1129</v>
      </c>
      <c r="K130" s="1141">
        <v>-8.8045234248788407E-2</v>
      </c>
      <c r="L130" s="117" t="s">
        <v>349</v>
      </c>
      <c r="M130" s="449">
        <v>1094</v>
      </c>
      <c r="N130" s="1142">
        <v>-6.357856494096259E-3</v>
      </c>
      <c r="O130" s="113" t="s">
        <v>814</v>
      </c>
      <c r="P130" s="449">
        <v>1079</v>
      </c>
      <c r="Q130" s="483">
        <v>2.6641294005708804E-2</v>
      </c>
    </row>
    <row r="131" spans="2:17" s="429" customFormat="1" ht="27.75" customHeight="1">
      <c r="B131" s="121">
        <v>98</v>
      </c>
      <c r="C131" s="115" t="s">
        <v>353</v>
      </c>
      <c r="D131" s="449">
        <v>1177</v>
      </c>
      <c r="E131" s="1135">
        <v>-1.9983347210657754E-2</v>
      </c>
      <c r="F131" s="115" t="s">
        <v>405</v>
      </c>
      <c r="G131" s="449">
        <v>1184</v>
      </c>
      <c r="H131" s="477">
        <v>3.5870516185476875E-2</v>
      </c>
      <c r="I131" s="113" t="s">
        <v>814</v>
      </c>
      <c r="J131" s="449">
        <v>1113</v>
      </c>
      <c r="K131" s="480">
        <v>6.0000000000000053E-2</v>
      </c>
      <c r="L131" s="117" t="s">
        <v>405</v>
      </c>
      <c r="M131" s="449">
        <v>1078</v>
      </c>
      <c r="N131" s="483">
        <v>0</v>
      </c>
      <c r="O131" s="113" t="s">
        <v>405</v>
      </c>
      <c r="P131" s="449">
        <v>1078</v>
      </c>
      <c r="Q131" s="483">
        <v>2.7645376549094269E-2</v>
      </c>
    </row>
    <row r="132" spans="2:17" s="429" customFormat="1" ht="27.75" customHeight="1">
      <c r="B132" s="121">
        <v>99</v>
      </c>
      <c r="C132" s="115" t="s">
        <v>348</v>
      </c>
      <c r="D132" s="449">
        <v>1176</v>
      </c>
      <c r="E132" s="477">
        <v>7.9889807162534465E-2</v>
      </c>
      <c r="F132" s="115" t="s">
        <v>367</v>
      </c>
      <c r="G132" s="449">
        <v>1102</v>
      </c>
      <c r="H132" s="477">
        <v>7.8277886497064575E-2</v>
      </c>
      <c r="I132" s="113" t="s">
        <v>349</v>
      </c>
      <c r="J132" s="449">
        <v>1093</v>
      </c>
      <c r="K132" s="1141">
        <v>-9.1407678244970203E-4</v>
      </c>
      <c r="L132" s="117" t="s">
        <v>814</v>
      </c>
      <c r="M132" s="449">
        <v>1050</v>
      </c>
      <c r="N132" s="1142">
        <v>-2.6876737720111232E-2</v>
      </c>
      <c r="O132" s="113" t="s">
        <v>804</v>
      </c>
      <c r="P132" s="449">
        <v>1029</v>
      </c>
      <c r="Q132" s="483">
        <v>0.15748031496062986</v>
      </c>
    </row>
    <row r="133" spans="2:17" s="429" customFormat="1" ht="27.75" customHeight="1" thickBot="1">
      <c r="B133" s="428">
        <v>100</v>
      </c>
      <c r="C133" s="431" t="s">
        <v>1072</v>
      </c>
      <c r="D133" s="450">
        <v>1154</v>
      </c>
      <c r="E133" s="478">
        <v>7.6492537313432862E-2</v>
      </c>
      <c r="F133" s="431" t="s">
        <v>348</v>
      </c>
      <c r="G133" s="450">
        <v>1089</v>
      </c>
      <c r="H133" s="478">
        <v>2.0618556701030855E-2</v>
      </c>
      <c r="I133" s="434" t="s">
        <v>348</v>
      </c>
      <c r="J133" s="450">
        <v>1067</v>
      </c>
      <c r="K133" s="481">
        <v>9.3237704918032849E-2</v>
      </c>
      <c r="L133" s="119" t="s">
        <v>815</v>
      </c>
      <c r="M133" s="450">
        <v>1004</v>
      </c>
      <c r="N133" s="1190">
        <v>-3.9682539682539542E-3</v>
      </c>
      <c r="O133" s="128" t="s">
        <v>815</v>
      </c>
      <c r="P133" s="450">
        <v>1008</v>
      </c>
      <c r="Q133" s="1190">
        <v>-6.3197026022304814E-2</v>
      </c>
    </row>
    <row r="134" spans="2:17" ht="15" customHeight="1">
      <c r="B134" s="160" t="s">
        <v>1073</v>
      </c>
    </row>
    <row r="138" spans="2:17" s="429" customFormat="1" ht="16.5" customHeight="1">
      <c r="B138" s="93"/>
      <c r="C138" s="108"/>
      <c r="D138" s="96"/>
      <c r="E138" s="436"/>
      <c r="F138" s="108"/>
      <c r="G138" s="96"/>
      <c r="H138" s="436"/>
      <c r="I138" s="112"/>
      <c r="J138" s="96"/>
      <c r="K138" s="441"/>
      <c r="L138" s="112"/>
      <c r="M138" s="96"/>
      <c r="N138" s="441"/>
      <c r="O138" s="112"/>
      <c r="P138" s="96"/>
      <c r="Q138" s="441"/>
    </row>
    <row r="139" spans="2:17" s="429" customFormat="1" ht="38.25" customHeight="1">
      <c r="B139" s="93"/>
      <c r="C139" s="93"/>
      <c r="D139" s="93"/>
      <c r="E139" s="447"/>
      <c r="F139" s="1357"/>
      <c r="G139" s="1357"/>
      <c r="H139" s="1357"/>
      <c r="I139" s="1357"/>
      <c r="J139" s="1357"/>
      <c r="K139" s="1357"/>
      <c r="L139" s="1357"/>
      <c r="M139" s="1357"/>
      <c r="N139" s="1357"/>
      <c r="O139" s="1357"/>
      <c r="P139" s="1357"/>
      <c r="Q139" s="441"/>
    </row>
    <row r="140" spans="2:17" s="429" customFormat="1" ht="13.35" customHeight="1" thickBot="1">
      <c r="B140" s="93"/>
      <c r="C140" s="108"/>
      <c r="D140" s="96"/>
      <c r="E140" s="436"/>
      <c r="F140" s="108"/>
      <c r="G140" s="96"/>
      <c r="H140" s="436"/>
      <c r="I140" s="112"/>
      <c r="J140" s="96"/>
      <c r="K140" s="441"/>
      <c r="L140" s="112"/>
      <c r="M140" s="96"/>
      <c r="N140" s="441"/>
      <c r="O140" s="112"/>
      <c r="P140" s="96"/>
      <c r="Q140" s="441"/>
    </row>
    <row r="141" spans="2:17" s="429" customFormat="1" ht="30.75" customHeight="1">
      <c r="B141" s="1348" t="s">
        <v>211</v>
      </c>
      <c r="C141" s="1350" t="s">
        <v>786</v>
      </c>
      <c r="D141" s="1351"/>
      <c r="E141" s="1352"/>
      <c r="F141" s="1350" t="s">
        <v>778</v>
      </c>
      <c r="G141" s="1351"/>
      <c r="H141" s="1352"/>
      <c r="I141" s="1353" t="s">
        <v>780</v>
      </c>
      <c r="J141" s="1354"/>
      <c r="K141" s="1355"/>
      <c r="L141" s="1353" t="s">
        <v>782</v>
      </c>
      <c r="M141" s="1354"/>
      <c r="N141" s="1355"/>
      <c r="O141" s="1353" t="s">
        <v>784</v>
      </c>
      <c r="P141" s="1354"/>
      <c r="Q141" s="1355"/>
    </row>
    <row r="142" spans="2:17" s="429" customFormat="1" ht="30.75" customHeight="1" thickBot="1">
      <c r="B142" s="1356"/>
      <c r="C142" s="199" t="s">
        <v>630</v>
      </c>
      <c r="D142" s="126" t="s">
        <v>257</v>
      </c>
      <c r="E142" s="439" t="s">
        <v>13</v>
      </c>
      <c r="F142" s="199" t="s">
        <v>630</v>
      </c>
      <c r="G142" s="126" t="s">
        <v>257</v>
      </c>
      <c r="H142" s="439" t="s">
        <v>13</v>
      </c>
      <c r="I142" s="200" t="s">
        <v>630</v>
      </c>
      <c r="J142" s="126" t="s">
        <v>257</v>
      </c>
      <c r="K142" s="443" t="s">
        <v>13</v>
      </c>
      <c r="L142" s="201" t="s">
        <v>630</v>
      </c>
      <c r="M142" s="126" t="s">
        <v>257</v>
      </c>
      <c r="N142" s="445" t="s">
        <v>13</v>
      </c>
      <c r="O142" s="202" t="s">
        <v>630</v>
      </c>
      <c r="P142" s="126" t="s">
        <v>257</v>
      </c>
      <c r="Q142" s="445" t="s">
        <v>13</v>
      </c>
    </row>
    <row r="143" spans="2:17" s="429" customFormat="1" ht="27.75" customHeight="1">
      <c r="B143" s="426">
        <v>101</v>
      </c>
      <c r="C143" s="127" t="s">
        <v>966</v>
      </c>
      <c r="D143" s="451">
        <v>1148</v>
      </c>
      <c r="E143" s="476">
        <v>0.27839643652561241</v>
      </c>
      <c r="F143" s="127" t="s">
        <v>1071</v>
      </c>
      <c r="G143" s="451">
        <v>1072</v>
      </c>
      <c r="H143" s="476">
        <v>0.17030567685589526</v>
      </c>
      <c r="I143" s="127" t="s">
        <v>812</v>
      </c>
      <c r="J143" s="451">
        <v>1065</v>
      </c>
      <c r="K143" s="512">
        <v>0.34810126582278489</v>
      </c>
      <c r="L143" s="116" t="s">
        <v>367</v>
      </c>
      <c r="M143" s="451">
        <v>986</v>
      </c>
      <c r="N143" s="509">
        <v>5.9076262083780806E-2</v>
      </c>
      <c r="O143" s="127" t="s">
        <v>367</v>
      </c>
      <c r="P143" s="451">
        <v>931</v>
      </c>
      <c r="Q143" s="509">
        <v>0.13260340632603396</v>
      </c>
    </row>
    <row r="144" spans="2:17" s="429" customFormat="1" ht="27.75" customHeight="1">
      <c r="B144" s="427">
        <v>102</v>
      </c>
      <c r="C144" s="115" t="s">
        <v>367</v>
      </c>
      <c r="D144" s="449">
        <v>1140</v>
      </c>
      <c r="E144" s="477">
        <v>3.4482758620689724E-2</v>
      </c>
      <c r="F144" s="115" t="s">
        <v>358</v>
      </c>
      <c r="G144" s="449">
        <v>1046</v>
      </c>
      <c r="H144" s="477">
        <v>4.8030739673390332E-3</v>
      </c>
      <c r="I144" s="113" t="s">
        <v>401</v>
      </c>
      <c r="J144" s="449">
        <v>1064</v>
      </c>
      <c r="K144" s="513">
        <v>9.3525179856115193E-2</v>
      </c>
      <c r="L144" s="117" t="s">
        <v>348</v>
      </c>
      <c r="M144" s="449">
        <v>976</v>
      </c>
      <c r="N144" s="510">
        <v>8.5650723025584075E-2</v>
      </c>
      <c r="O144" s="113" t="s">
        <v>352</v>
      </c>
      <c r="P144" s="449">
        <v>914</v>
      </c>
      <c r="Q144" s="510">
        <v>4.218928164196134E-2</v>
      </c>
    </row>
    <row r="145" spans="2:17" s="429" customFormat="1" ht="27.75" customHeight="1">
      <c r="B145" s="427">
        <v>103</v>
      </c>
      <c r="C145" s="115" t="s">
        <v>967</v>
      </c>
      <c r="D145" s="449">
        <v>1095</v>
      </c>
      <c r="E145" s="477">
        <v>8.308605341246289E-2</v>
      </c>
      <c r="F145" s="115" t="s">
        <v>811</v>
      </c>
      <c r="G145" s="449">
        <v>1045</v>
      </c>
      <c r="H145" s="1135">
        <v>-7.4402125775022143E-2</v>
      </c>
      <c r="I145" s="113" t="s">
        <v>358</v>
      </c>
      <c r="J145" s="449">
        <v>1041</v>
      </c>
      <c r="K145" s="513">
        <v>0.35019455252918297</v>
      </c>
      <c r="L145" s="117" t="s">
        <v>401</v>
      </c>
      <c r="M145" s="449">
        <v>973</v>
      </c>
      <c r="N145" s="510">
        <v>7.6327433628318619E-2</v>
      </c>
      <c r="O145" s="113" t="s">
        <v>401</v>
      </c>
      <c r="P145" s="449">
        <v>904</v>
      </c>
      <c r="Q145" s="1139">
        <v>-2.0585048754062862E-2</v>
      </c>
    </row>
    <row r="146" spans="2:17" s="429" customFormat="1" ht="27.75" customHeight="1">
      <c r="B146" s="427">
        <v>104</v>
      </c>
      <c r="C146" s="115" t="s">
        <v>968</v>
      </c>
      <c r="D146" s="449">
        <v>1065</v>
      </c>
      <c r="E146" s="477">
        <v>0.11635220125786172</v>
      </c>
      <c r="F146" s="115" t="s">
        <v>408</v>
      </c>
      <c r="G146" s="449">
        <v>1011</v>
      </c>
      <c r="H146" s="477">
        <v>0.11221122112211224</v>
      </c>
      <c r="I146" s="113" t="s">
        <v>367</v>
      </c>
      <c r="J146" s="449">
        <v>1022</v>
      </c>
      <c r="K146" s="513">
        <v>3.6511156186612492E-2</v>
      </c>
      <c r="L146" s="117" t="s">
        <v>352</v>
      </c>
      <c r="M146" s="449">
        <v>933</v>
      </c>
      <c r="N146" s="510">
        <v>2.0787746170678245E-2</v>
      </c>
      <c r="O146" s="113" t="s">
        <v>348</v>
      </c>
      <c r="P146" s="449">
        <v>899</v>
      </c>
      <c r="Q146" s="510">
        <v>0.1181592039800996</v>
      </c>
    </row>
    <row r="147" spans="2:17" s="429" customFormat="1" ht="27.75" customHeight="1">
      <c r="B147" s="427">
        <v>105</v>
      </c>
      <c r="C147" s="115" t="s">
        <v>969</v>
      </c>
      <c r="D147" s="449">
        <v>1064</v>
      </c>
      <c r="E147" s="477">
        <v>0.10259067357512963</v>
      </c>
      <c r="F147" s="115" t="s">
        <v>814</v>
      </c>
      <c r="G147" s="449">
        <v>986</v>
      </c>
      <c r="H147" s="1135">
        <v>-0.11410601976639712</v>
      </c>
      <c r="I147" s="113" t="s">
        <v>352</v>
      </c>
      <c r="J147" s="449">
        <v>997</v>
      </c>
      <c r="K147" s="513">
        <v>6.8595927116827493E-2</v>
      </c>
      <c r="L147" s="117" t="s">
        <v>363</v>
      </c>
      <c r="M147" s="449">
        <v>892</v>
      </c>
      <c r="N147" s="510">
        <v>8.1212121212121291E-2</v>
      </c>
      <c r="O147" s="113" t="s">
        <v>816</v>
      </c>
      <c r="P147" s="449">
        <v>838</v>
      </c>
      <c r="Q147" s="510">
        <v>4.8811013767209088E-2</v>
      </c>
    </row>
    <row r="148" spans="2:17" s="429" customFormat="1" ht="27.75" customHeight="1">
      <c r="B148" s="427">
        <v>106</v>
      </c>
      <c r="C148" s="115" t="s">
        <v>358</v>
      </c>
      <c r="D148" s="449">
        <v>1046</v>
      </c>
      <c r="E148" s="477">
        <v>0</v>
      </c>
      <c r="F148" s="115" t="s">
        <v>365</v>
      </c>
      <c r="G148" s="449">
        <v>977</v>
      </c>
      <c r="H148" s="477">
        <v>0.11149032992036401</v>
      </c>
      <c r="I148" s="113" t="s">
        <v>815</v>
      </c>
      <c r="J148" s="449">
        <v>944</v>
      </c>
      <c r="K148" s="1138">
        <v>-5.9760956175298752E-2</v>
      </c>
      <c r="L148" s="117" t="s">
        <v>816</v>
      </c>
      <c r="M148" s="449">
        <v>855</v>
      </c>
      <c r="N148" s="510">
        <v>2.028639618138417E-2</v>
      </c>
      <c r="O148" s="113" t="s">
        <v>363</v>
      </c>
      <c r="P148" s="449">
        <v>825</v>
      </c>
      <c r="Q148" s="510">
        <v>1.1029411764705843E-2</v>
      </c>
    </row>
    <row r="149" spans="2:17" s="429" customFormat="1" ht="27.75" customHeight="1">
      <c r="B149" s="427">
        <v>107</v>
      </c>
      <c r="C149" s="115" t="s">
        <v>364</v>
      </c>
      <c r="D149" s="449">
        <v>1019</v>
      </c>
      <c r="E149" s="477">
        <v>8.059384941675507E-2</v>
      </c>
      <c r="F149" s="115" t="s">
        <v>356</v>
      </c>
      <c r="G149" s="449">
        <v>965</v>
      </c>
      <c r="H149" s="477">
        <v>0.21383647798742134</v>
      </c>
      <c r="I149" s="113" t="s">
        <v>363</v>
      </c>
      <c r="J149" s="449">
        <v>934</v>
      </c>
      <c r="K149" s="513">
        <v>4.7085201793721998E-2</v>
      </c>
      <c r="L149" s="117" t="s">
        <v>408</v>
      </c>
      <c r="M149" s="449">
        <v>840</v>
      </c>
      <c r="N149" s="510">
        <v>0.13055181695827733</v>
      </c>
      <c r="O149" s="113" t="s">
        <v>354</v>
      </c>
      <c r="P149" s="449">
        <v>810</v>
      </c>
      <c r="Q149" s="510">
        <v>1.2360939431397266E-3</v>
      </c>
    </row>
    <row r="150" spans="2:17" s="429" customFormat="1" ht="27.75" customHeight="1">
      <c r="B150" s="427">
        <v>108</v>
      </c>
      <c r="C150" s="115" t="s">
        <v>970</v>
      </c>
      <c r="D150" s="449">
        <v>1019</v>
      </c>
      <c r="E150" s="477">
        <v>3.3468559837728229E-2</v>
      </c>
      <c r="F150" s="115" t="s">
        <v>816</v>
      </c>
      <c r="G150" s="449">
        <v>954</v>
      </c>
      <c r="H150" s="477">
        <v>3.3586132177681582E-2</v>
      </c>
      <c r="I150" s="113" t="s">
        <v>816</v>
      </c>
      <c r="J150" s="449">
        <v>923</v>
      </c>
      <c r="K150" s="513">
        <v>7.953216374269001E-2</v>
      </c>
      <c r="L150" s="117" t="s">
        <v>817</v>
      </c>
      <c r="M150" s="449">
        <v>806</v>
      </c>
      <c r="N150" s="510">
        <v>3.0690537084399061E-2</v>
      </c>
      <c r="O150" s="113" t="s">
        <v>812</v>
      </c>
      <c r="P150" s="449">
        <v>787</v>
      </c>
      <c r="Q150" s="1139">
        <v>-0.13800657174151154</v>
      </c>
    </row>
    <row r="151" spans="2:17" s="429" customFormat="1" ht="27.75" customHeight="1">
      <c r="B151" s="427">
        <v>109</v>
      </c>
      <c r="C151" s="115" t="s">
        <v>971</v>
      </c>
      <c r="D151" s="449">
        <v>1013</v>
      </c>
      <c r="E151" s="1135">
        <v>-0.2451564828614009</v>
      </c>
      <c r="F151" s="115" t="s">
        <v>352</v>
      </c>
      <c r="G151" s="449">
        <v>950</v>
      </c>
      <c r="H151" s="1135">
        <v>-4.7141424272818422E-2</v>
      </c>
      <c r="I151" s="113" t="s">
        <v>351</v>
      </c>
      <c r="J151" s="449">
        <v>920</v>
      </c>
      <c r="K151" s="513">
        <v>0.1471321695760599</v>
      </c>
      <c r="L151" s="117" t="s">
        <v>351</v>
      </c>
      <c r="M151" s="449">
        <v>802</v>
      </c>
      <c r="N151" s="510">
        <v>2.2959183673469497E-2</v>
      </c>
      <c r="O151" s="113" t="s">
        <v>351</v>
      </c>
      <c r="P151" s="449">
        <v>784</v>
      </c>
      <c r="Q151" s="1139">
        <v>-1.5075376884422065E-2</v>
      </c>
    </row>
    <row r="152" spans="2:17" s="429" customFormat="1" ht="27.75" customHeight="1">
      <c r="B152" s="427">
        <v>110</v>
      </c>
      <c r="C152" s="110" t="s">
        <v>972</v>
      </c>
      <c r="D152" s="452">
        <v>997</v>
      </c>
      <c r="E152" s="464">
        <f>(D152/G151)-1</f>
        <v>4.9473684210526336E-2</v>
      </c>
      <c r="F152" s="115" t="s">
        <v>364</v>
      </c>
      <c r="G152" s="449">
        <v>943</v>
      </c>
      <c r="H152" s="477">
        <v>7.8947368421052655E-2</v>
      </c>
      <c r="I152" s="113" t="s">
        <v>360</v>
      </c>
      <c r="J152" s="449">
        <v>916</v>
      </c>
      <c r="K152" s="513">
        <v>0.36920777279521677</v>
      </c>
      <c r="L152" s="117" t="s">
        <v>356</v>
      </c>
      <c r="M152" s="449">
        <v>795</v>
      </c>
      <c r="N152" s="510">
        <v>2.5806451612903292E-2</v>
      </c>
      <c r="O152" s="113" t="s">
        <v>817</v>
      </c>
      <c r="P152" s="449">
        <v>782</v>
      </c>
      <c r="Q152" s="1139">
        <v>-4.7503045066991434E-2</v>
      </c>
    </row>
    <row r="153" spans="2:17" s="429" customFormat="1" ht="27.75" customHeight="1">
      <c r="B153" s="427">
        <v>111</v>
      </c>
      <c r="C153" s="110" t="s">
        <v>401</v>
      </c>
      <c r="D153" s="452">
        <v>995</v>
      </c>
      <c r="E153" s="464">
        <f>(D153/G153)-1</f>
        <v>5.5143160127253399E-2</v>
      </c>
      <c r="F153" s="115" t="s">
        <v>401</v>
      </c>
      <c r="G153" s="449">
        <v>943</v>
      </c>
      <c r="H153" s="1135">
        <v>-0.11372180451127822</v>
      </c>
      <c r="I153" s="113" t="s">
        <v>408</v>
      </c>
      <c r="J153" s="449">
        <v>909</v>
      </c>
      <c r="K153" s="513">
        <v>8.2142857142857073E-2</v>
      </c>
      <c r="L153" s="117" t="s">
        <v>812</v>
      </c>
      <c r="M153" s="449">
        <v>790</v>
      </c>
      <c r="N153" s="510">
        <v>3.8119440914865521E-3</v>
      </c>
      <c r="O153" s="113" t="s">
        <v>356</v>
      </c>
      <c r="P153" s="449">
        <v>775</v>
      </c>
      <c r="Q153" s="1139">
        <v>-0.12626832018038336</v>
      </c>
    </row>
    <row r="154" spans="2:17" s="429" customFormat="1" ht="27.75" customHeight="1">
      <c r="B154" s="427">
        <v>112</v>
      </c>
      <c r="C154" s="115" t="s">
        <v>973</v>
      </c>
      <c r="D154" s="449">
        <v>986</v>
      </c>
      <c r="E154" s="477">
        <v>8.5903083700440419E-2</v>
      </c>
      <c r="F154" s="115" t="s">
        <v>815</v>
      </c>
      <c r="G154" s="449">
        <v>908</v>
      </c>
      <c r="H154" s="1135">
        <v>-3.8135593220338992E-2</v>
      </c>
      <c r="I154" s="113" t="s">
        <v>365</v>
      </c>
      <c r="J154" s="449">
        <v>879</v>
      </c>
      <c r="K154" s="513">
        <v>0.36279069767441863</v>
      </c>
      <c r="L154" s="117" t="s">
        <v>359</v>
      </c>
      <c r="M154" s="449">
        <v>789</v>
      </c>
      <c r="N154" s="510">
        <v>0.18825301204819267</v>
      </c>
      <c r="O154" s="113" t="s">
        <v>412</v>
      </c>
      <c r="P154" s="449">
        <v>760</v>
      </c>
      <c r="Q154" s="510">
        <v>6.4425770308123242E-2</v>
      </c>
    </row>
    <row r="155" spans="2:17" s="429" customFormat="1" ht="27.75" customHeight="1">
      <c r="B155" s="427">
        <v>113</v>
      </c>
      <c r="C155" s="115" t="s">
        <v>974</v>
      </c>
      <c r="D155" s="449">
        <v>985</v>
      </c>
      <c r="E155" s="477">
        <v>8.1883316274309337E-3</v>
      </c>
      <c r="F155" s="115" t="s">
        <v>402</v>
      </c>
      <c r="G155" s="449">
        <v>908</v>
      </c>
      <c r="H155" s="477">
        <v>6.4478311840562741E-2</v>
      </c>
      <c r="I155" s="113" t="s">
        <v>364</v>
      </c>
      <c r="J155" s="449">
        <v>874</v>
      </c>
      <c r="K155" s="513">
        <v>0.23796033994334276</v>
      </c>
      <c r="L155" s="117" t="s">
        <v>354</v>
      </c>
      <c r="M155" s="449">
        <v>789</v>
      </c>
      <c r="N155" s="1139">
        <v>-2.5925925925925908E-2</v>
      </c>
      <c r="O155" s="113" t="s">
        <v>368</v>
      </c>
      <c r="P155" s="449">
        <v>760</v>
      </c>
      <c r="Q155" s="510">
        <v>0.125925925925926</v>
      </c>
    </row>
    <row r="156" spans="2:17" s="429" customFormat="1" ht="27.75" customHeight="1">
      <c r="B156" s="427">
        <v>114</v>
      </c>
      <c r="C156" s="115" t="s">
        <v>975</v>
      </c>
      <c r="D156" s="449">
        <v>958</v>
      </c>
      <c r="E156" s="1135">
        <v>-8.3253588516746357E-2</v>
      </c>
      <c r="F156" s="1191" t="s">
        <v>351</v>
      </c>
      <c r="G156" s="449">
        <v>907</v>
      </c>
      <c r="H156" s="1135">
        <v>-1.413043478260867E-2</v>
      </c>
      <c r="I156" s="113" t="s">
        <v>817</v>
      </c>
      <c r="J156" s="449">
        <v>873</v>
      </c>
      <c r="K156" s="513">
        <v>8.3126550868486415E-2</v>
      </c>
      <c r="L156" s="117" t="s">
        <v>368</v>
      </c>
      <c r="M156" s="449">
        <v>781</v>
      </c>
      <c r="N156" s="510">
        <v>2.7631578947368451E-2</v>
      </c>
      <c r="O156" s="113" t="s">
        <v>818</v>
      </c>
      <c r="P156" s="449">
        <v>755</v>
      </c>
      <c r="Q156" s="510">
        <v>5.7422969187675088E-2</v>
      </c>
    </row>
    <row r="157" spans="2:17" s="429" customFormat="1" ht="27.75" customHeight="1">
      <c r="B157" s="427">
        <v>115</v>
      </c>
      <c r="C157" s="115" t="s">
        <v>351</v>
      </c>
      <c r="D157" s="449">
        <v>912</v>
      </c>
      <c r="E157" s="477">
        <v>5.5126791620727644E-3</v>
      </c>
      <c r="F157" s="115" t="s">
        <v>363</v>
      </c>
      <c r="G157" s="449">
        <v>898</v>
      </c>
      <c r="H157" s="1135">
        <v>-3.8543897216274048E-2</v>
      </c>
      <c r="I157" s="113" t="s">
        <v>402</v>
      </c>
      <c r="J157" s="449">
        <v>853</v>
      </c>
      <c r="K157" s="513">
        <v>0.2788605697151425</v>
      </c>
      <c r="L157" s="117" t="s">
        <v>412</v>
      </c>
      <c r="M157" s="449">
        <v>778</v>
      </c>
      <c r="N157" s="510">
        <v>2.3684210526315752E-2</v>
      </c>
      <c r="O157" s="113" t="s">
        <v>408</v>
      </c>
      <c r="P157" s="449">
        <v>743</v>
      </c>
      <c r="Q157" s="510">
        <v>7.0605187319884744E-2</v>
      </c>
    </row>
    <row r="158" spans="2:17" s="429" customFormat="1" ht="27.75" customHeight="1">
      <c r="B158" s="427">
        <v>116</v>
      </c>
      <c r="C158" s="115" t="s">
        <v>976</v>
      </c>
      <c r="D158" s="449">
        <v>864</v>
      </c>
      <c r="E158" s="1135">
        <v>-4.8458149779735726E-2</v>
      </c>
      <c r="F158" s="115" t="s">
        <v>403</v>
      </c>
      <c r="G158" s="449">
        <v>891</v>
      </c>
      <c r="H158" s="477">
        <v>0.42559999999999998</v>
      </c>
      <c r="I158" s="113" t="s">
        <v>357</v>
      </c>
      <c r="J158" s="449">
        <v>820</v>
      </c>
      <c r="K158" s="513">
        <v>8.7533156498673659E-2</v>
      </c>
      <c r="L158" s="117" t="s">
        <v>358</v>
      </c>
      <c r="M158" s="449">
        <v>771</v>
      </c>
      <c r="N158" s="510">
        <v>0.28929765886287617</v>
      </c>
      <c r="O158" s="113" t="s">
        <v>819</v>
      </c>
      <c r="P158" s="449">
        <v>698</v>
      </c>
      <c r="Q158" s="1139">
        <v>-0.26834381551362685</v>
      </c>
    </row>
    <row r="159" spans="2:17" s="429" customFormat="1" ht="27.75" customHeight="1">
      <c r="B159" s="427">
        <v>117</v>
      </c>
      <c r="C159" s="115" t="s">
        <v>354</v>
      </c>
      <c r="D159" s="449">
        <v>862</v>
      </c>
      <c r="E159" s="477">
        <v>1.531213191990588E-2</v>
      </c>
      <c r="F159" s="115" t="s">
        <v>357</v>
      </c>
      <c r="G159" s="449">
        <v>856</v>
      </c>
      <c r="H159" s="477">
        <v>4.3902439024390283E-2</v>
      </c>
      <c r="I159" s="113" t="s">
        <v>354</v>
      </c>
      <c r="J159" s="449">
        <v>804</v>
      </c>
      <c r="K159" s="513">
        <v>1.9011406844106515E-2</v>
      </c>
      <c r="L159" s="117" t="s">
        <v>357</v>
      </c>
      <c r="M159" s="449">
        <v>754</v>
      </c>
      <c r="N159" s="510">
        <v>9.7525473071324642E-2</v>
      </c>
      <c r="O159" s="113" t="s">
        <v>361</v>
      </c>
      <c r="P159" s="449">
        <v>688</v>
      </c>
      <c r="Q159" s="1139">
        <v>-1.1494252873563204E-2</v>
      </c>
    </row>
    <row r="160" spans="2:17" s="429" customFormat="1" ht="27.75" customHeight="1">
      <c r="B160" s="427">
        <v>118</v>
      </c>
      <c r="C160" s="115" t="s">
        <v>357</v>
      </c>
      <c r="D160" s="449">
        <v>853</v>
      </c>
      <c r="E160" s="1135">
        <v>-3.5046728971962482E-3</v>
      </c>
      <c r="F160" s="115" t="s">
        <v>354</v>
      </c>
      <c r="G160" s="449">
        <v>849</v>
      </c>
      <c r="H160" s="477">
        <v>5.5970149253731449E-2</v>
      </c>
      <c r="I160" s="113" t="s">
        <v>356</v>
      </c>
      <c r="J160" s="449">
        <v>795</v>
      </c>
      <c r="K160" s="513">
        <v>0</v>
      </c>
      <c r="L160" s="117" t="s">
        <v>818</v>
      </c>
      <c r="M160" s="449">
        <v>739</v>
      </c>
      <c r="N160" s="1139">
        <v>-2.1192052980132492E-2</v>
      </c>
      <c r="O160" s="113" t="s">
        <v>357</v>
      </c>
      <c r="P160" s="449">
        <v>687</v>
      </c>
      <c r="Q160" s="510">
        <v>2.5373134328358304E-2</v>
      </c>
    </row>
    <row r="161" spans="2:17" s="429" customFormat="1" ht="27.75" customHeight="1">
      <c r="B161" s="427">
        <v>119</v>
      </c>
      <c r="C161" s="115" t="s">
        <v>368</v>
      </c>
      <c r="D161" s="449">
        <v>816</v>
      </c>
      <c r="E161" s="477">
        <v>5.8365758754863828E-2</v>
      </c>
      <c r="F161" s="115" t="s">
        <v>817</v>
      </c>
      <c r="G161" s="449">
        <v>847</v>
      </c>
      <c r="H161" s="1135">
        <v>-2.9782359679266901E-2</v>
      </c>
      <c r="I161" s="113" t="s">
        <v>412</v>
      </c>
      <c r="J161" s="449">
        <v>775</v>
      </c>
      <c r="K161" s="1138">
        <v>-3.856041131105381E-3</v>
      </c>
      <c r="L161" s="117" t="s">
        <v>364</v>
      </c>
      <c r="M161" s="449">
        <v>706</v>
      </c>
      <c r="N161" s="510">
        <v>6.9696969696969591E-2</v>
      </c>
      <c r="O161" s="113" t="s">
        <v>359</v>
      </c>
      <c r="P161" s="449">
        <v>664</v>
      </c>
      <c r="Q161" s="510">
        <v>7.587253414264028E-3</v>
      </c>
    </row>
    <row r="162" spans="2:17" s="429" customFormat="1" ht="27.75" customHeight="1">
      <c r="B162" s="427">
        <v>120</v>
      </c>
      <c r="C162" s="115" t="s">
        <v>977</v>
      </c>
      <c r="D162" s="449">
        <v>807</v>
      </c>
      <c r="E162" s="1135">
        <v>-4.7225501770956302E-2</v>
      </c>
      <c r="F162" s="115" t="s">
        <v>368</v>
      </c>
      <c r="G162" s="449">
        <v>771</v>
      </c>
      <c r="H162" s="477">
        <v>4.8979591836734615E-2</v>
      </c>
      <c r="I162" s="113" t="s">
        <v>359</v>
      </c>
      <c r="J162" s="449">
        <v>775</v>
      </c>
      <c r="K162" s="1138">
        <v>-1.7743979721166037E-2</v>
      </c>
      <c r="L162" s="117" t="s">
        <v>360</v>
      </c>
      <c r="M162" s="449">
        <v>669</v>
      </c>
      <c r="N162" s="510">
        <v>0.16958041958041958</v>
      </c>
      <c r="O162" s="113" t="s">
        <v>364</v>
      </c>
      <c r="P162" s="449">
        <v>660</v>
      </c>
      <c r="Q162" s="510">
        <v>0.13989637305699487</v>
      </c>
    </row>
    <row r="163" spans="2:17" s="429" customFormat="1" ht="27.75" customHeight="1">
      <c r="B163" s="427">
        <v>121</v>
      </c>
      <c r="C163" s="110" t="s">
        <v>978</v>
      </c>
      <c r="D163" s="452">
        <v>802.1</v>
      </c>
      <c r="E163" s="464">
        <f>(D163/G164)-1</f>
        <v>0.1474964234620888</v>
      </c>
      <c r="F163" s="115" t="s">
        <v>412</v>
      </c>
      <c r="G163" s="449">
        <v>757</v>
      </c>
      <c r="H163" s="1135">
        <v>-2.3225806451612874E-2</v>
      </c>
      <c r="I163" s="113" t="s">
        <v>368</v>
      </c>
      <c r="J163" s="449">
        <v>735</v>
      </c>
      <c r="K163" s="1138">
        <v>-5.889884763124198E-2</v>
      </c>
      <c r="L163" s="117" t="s">
        <v>402</v>
      </c>
      <c r="M163" s="449">
        <v>667</v>
      </c>
      <c r="N163" s="510">
        <v>0.17223198594024614</v>
      </c>
      <c r="O163" s="113" t="s">
        <v>365</v>
      </c>
      <c r="P163" s="449">
        <v>603</v>
      </c>
      <c r="Q163" s="510">
        <v>6.6777963272119933E-3</v>
      </c>
    </row>
    <row r="164" spans="2:17" s="429" customFormat="1" ht="27.75" customHeight="1">
      <c r="B164" s="427">
        <v>122</v>
      </c>
      <c r="C164" s="110" t="s">
        <v>979</v>
      </c>
      <c r="D164" s="452">
        <v>763</v>
      </c>
      <c r="E164" s="464">
        <f>(D164/G163)-1</f>
        <v>7.9260237780713894E-3</v>
      </c>
      <c r="F164" s="115" t="s">
        <v>359</v>
      </c>
      <c r="G164" s="449">
        <v>699</v>
      </c>
      <c r="H164" s="1135">
        <v>-9.806451612903222E-2</v>
      </c>
      <c r="I164" s="113" t="s">
        <v>818</v>
      </c>
      <c r="J164" s="449">
        <v>682</v>
      </c>
      <c r="K164" s="1138">
        <v>-7.7131258457374785E-2</v>
      </c>
      <c r="L164" s="117" t="s">
        <v>365</v>
      </c>
      <c r="M164" s="449">
        <v>645</v>
      </c>
      <c r="N164" s="510">
        <v>6.9651741293532243E-2</v>
      </c>
      <c r="O164" s="113" t="s">
        <v>358</v>
      </c>
      <c r="P164" s="449">
        <v>598</v>
      </c>
      <c r="Q164" s="510">
        <v>9.9264705882353033E-2</v>
      </c>
    </row>
    <row r="165" spans="2:17" s="429" customFormat="1" ht="27.75" customHeight="1">
      <c r="B165" s="427">
        <v>123</v>
      </c>
      <c r="C165" s="115" t="s">
        <v>404</v>
      </c>
      <c r="D165" s="449">
        <v>677</v>
      </c>
      <c r="E165" s="477">
        <v>6.4465408805031377E-2</v>
      </c>
      <c r="F165" s="115" t="s">
        <v>410</v>
      </c>
      <c r="G165" s="449">
        <v>650</v>
      </c>
      <c r="H165" s="477">
        <v>2.0408163265306145E-2</v>
      </c>
      <c r="I165" s="113" t="s">
        <v>361</v>
      </c>
      <c r="J165" s="449">
        <v>658</v>
      </c>
      <c r="K165" s="513">
        <v>0.35390946502057608</v>
      </c>
      <c r="L165" s="117" t="s">
        <v>362</v>
      </c>
      <c r="M165" s="449">
        <v>573</v>
      </c>
      <c r="N165" s="510">
        <v>7.1028037383177534E-2</v>
      </c>
      <c r="O165" s="113" t="s">
        <v>360</v>
      </c>
      <c r="P165" s="449">
        <v>572</v>
      </c>
      <c r="Q165" s="510">
        <v>0.15555555555555545</v>
      </c>
    </row>
    <row r="166" spans="2:17" s="429" customFormat="1" ht="27.75" customHeight="1">
      <c r="B166" s="427">
        <v>124</v>
      </c>
      <c r="C166" s="115" t="s">
        <v>980</v>
      </c>
      <c r="D166" s="449">
        <v>622</v>
      </c>
      <c r="E166" s="1135">
        <v>-4.1602465331278871E-2</v>
      </c>
      <c r="F166" s="115" t="s">
        <v>818</v>
      </c>
      <c r="G166" s="449">
        <v>649</v>
      </c>
      <c r="H166" s="1135">
        <v>-4.8387096774193505E-2</v>
      </c>
      <c r="I166" s="113" t="s">
        <v>362</v>
      </c>
      <c r="J166" s="449">
        <v>642</v>
      </c>
      <c r="K166" s="513">
        <v>0.12041884816753923</v>
      </c>
      <c r="L166" s="117" t="s">
        <v>819</v>
      </c>
      <c r="M166" s="449">
        <v>560</v>
      </c>
      <c r="N166" s="1139">
        <v>-0.19770773638968486</v>
      </c>
      <c r="O166" s="113" t="s">
        <v>402</v>
      </c>
      <c r="P166" s="449">
        <v>569</v>
      </c>
      <c r="Q166" s="510">
        <v>0.14028056112224441</v>
      </c>
    </row>
    <row r="167" spans="2:17" s="429" customFormat="1" ht="27.75" customHeight="1" thickBot="1">
      <c r="B167" s="428">
        <v>125</v>
      </c>
      <c r="C167" s="431" t="s">
        <v>362</v>
      </c>
      <c r="D167" s="450">
        <v>591</v>
      </c>
      <c r="E167" s="478">
        <v>2.0725388601036343E-2</v>
      </c>
      <c r="F167" s="431" t="s">
        <v>404</v>
      </c>
      <c r="G167" s="450">
        <v>636</v>
      </c>
      <c r="H167" s="478">
        <v>7.9796264855687582E-2</v>
      </c>
      <c r="I167" s="434" t="s">
        <v>410</v>
      </c>
      <c r="J167" s="450">
        <v>637</v>
      </c>
      <c r="K167" s="514">
        <v>0.16029143897996367</v>
      </c>
      <c r="L167" s="119" t="s">
        <v>404</v>
      </c>
      <c r="M167" s="450">
        <v>554</v>
      </c>
      <c r="N167" s="511">
        <v>1.46520146520146E-2</v>
      </c>
      <c r="O167" s="128" t="s">
        <v>376</v>
      </c>
      <c r="P167" s="450">
        <v>553</v>
      </c>
      <c r="Q167" s="511">
        <v>0.21006564551422313</v>
      </c>
    </row>
    <row r="172" spans="2:17" s="429" customFormat="1" ht="16.5" customHeight="1">
      <c r="B172" s="93"/>
      <c r="C172" s="108"/>
      <c r="D172" s="96"/>
      <c r="E172" s="436"/>
      <c r="F172" s="108"/>
      <c r="G172" s="96"/>
      <c r="H172" s="436"/>
      <c r="I172" s="112"/>
      <c r="J172" s="96"/>
      <c r="K172" s="441"/>
      <c r="L172" s="112"/>
      <c r="M172" s="96"/>
      <c r="N172" s="441"/>
      <c r="O172" s="112"/>
      <c r="P172" s="96"/>
      <c r="Q172" s="441"/>
    </row>
    <row r="173" spans="2:17" s="429" customFormat="1" ht="38.25" customHeight="1">
      <c r="B173" s="93"/>
      <c r="C173" s="93"/>
      <c r="D173" s="93"/>
      <c r="E173" s="447"/>
      <c r="F173" s="1357"/>
      <c r="G173" s="1357"/>
      <c r="H173" s="1357"/>
      <c r="I173" s="1357"/>
      <c r="J173" s="1357"/>
      <c r="K173" s="1357"/>
      <c r="L173" s="1357"/>
      <c r="M173" s="1357"/>
      <c r="N173" s="1357"/>
      <c r="O173" s="1357"/>
      <c r="P173" s="1357"/>
      <c r="Q173" s="441"/>
    </row>
    <row r="174" spans="2:17" s="429" customFormat="1" ht="13.35" customHeight="1" thickBot="1">
      <c r="B174" s="93"/>
      <c r="C174" s="108"/>
      <c r="D174" s="96"/>
      <c r="E174" s="436"/>
      <c r="F174" s="108"/>
      <c r="G174" s="96"/>
      <c r="H174" s="436"/>
      <c r="I174" s="112"/>
      <c r="J174" s="96"/>
      <c r="K174" s="441"/>
      <c r="L174" s="112"/>
      <c r="M174" s="96"/>
      <c r="N174" s="441"/>
      <c r="O174" s="112"/>
      <c r="P174" s="96"/>
      <c r="Q174" s="441"/>
    </row>
    <row r="175" spans="2:17" s="429" customFormat="1" ht="30.75" customHeight="1">
      <c r="B175" s="1348" t="s">
        <v>211</v>
      </c>
      <c r="C175" s="1350" t="s">
        <v>786</v>
      </c>
      <c r="D175" s="1351"/>
      <c r="E175" s="1352"/>
      <c r="F175" s="1350" t="s">
        <v>778</v>
      </c>
      <c r="G175" s="1351"/>
      <c r="H175" s="1352"/>
      <c r="I175" s="1353" t="s">
        <v>780</v>
      </c>
      <c r="J175" s="1354"/>
      <c r="K175" s="1355"/>
      <c r="L175" s="1353" t="s">
        <v>782</v>
      </c>
      <c r="M175" s="1354"/>
      <c r="N175" s="1355"/>
      <c r="O175" s="1353" t="s">
        <v>784</v>
      </c>
      <c r="P175" s="1354"/>
      <c r="Q175" s="1355"/>
    </row>
    <row r="176" spans="2:17" s="429" customFormat="1" ht="30.75" customHeight="1" thickBot="1">
      <c r="B176" s="1356"/>
      <c r="C176" s="199" t="s">
        <v>630</v>
      </c>
      <c r="D176" s="126" t="s">
        <v>257</v>
      </c>
      <c r="E176" s="439" t="s">
        <v>13</v>
      </c>
      <c r="F176" s="199" t="s">
        <v>630</v>
      </c>
      <c r="G176" s="126" t="s">
        <v>257</v>
      </c>
      <c r="H176" s="439" t="s">
        <v>13</v>
      </c>
      <c r="I176" s="200" t="s">
        <v>630</v>
      </c>
      <c r="J176" s="126" t="s">
        <v>257</v>
      </c>
      <c r="K176" s="443" t="s">
        <v>13</v>
      </c>
      <c r="L176" s="201" t="s">
        <v>630</v>
      </c>
      <c r="M176" s="126" t="s">
        <v>257</v>
      </c>
      <c r="N176" s="445" t="s">
        <v>13</v>
      </c>
      <c r="O176" s="202" t="s">
        <v>630</v>
      </c>
      <c r="P176" s="126" t="s">
        <v>257</v>
      </c>
      <c r="Q176" s="445" t="s">
        <v>13</v>
      </c>
    </row>
    <row r="177" spans="2:17" s="429" customFormat="1" ht="27.75" customHeight="1">
      <c r="B177" s="426">
        <v>126</v>
      </c>
      <c r="C177" s="127" t="s">
        <v>981</v>
      </c>
      <c r="D177" s="451">
        <v>575</v>
      </c>
      <c r="E177" s="476">
        <v>3.2315978456014305E-2</v>
      </c>
      <c r="F177" s="127" t="s">
        <v>377</v>
      </c>
      <c r="G177" s="451">
        <v>610</v>
      </c>
      <c r="H177" s="476">
        <v>4.8109965635738883E-2</v>
      </c>
      <c r="I177" s="127" t="s">
        <v>403</v>
      </c>
      <c r="J177" s="451">
        <v>625</v>
      </c>
      <c r="K177" s="512">
        <v>0.15101289134438312</v>
      </c>
      <c r="L177" s="116" t="s">
        <v>410</v>
      </c>
      <c r="M177" s="451">
        <v>549</v>
      </c>
      <c r="N177" s="509">
        <v>3.9772727272727293E-2</v>
      </c>
      <c r="O177" s="127" t="s">
        <v>404</v>
      </c>
      <c r="P177" s="451">
        <v>546</v>
      </c>
      <c r="Q177" s="509">
        <v>0.11428571428571432</v>
      </c>
    </row>
    <row r="178" spans="2:17" s="429" customFormat="1" ht="27.75" customHeight="1">
      <c r="B178" s="427">
        <v>127</v>
      </c>
      <c r="C178" s="115" t="s">
        <v>982</v>
      </c>
      <c r="D178" s="449">
        <v>575</v>
      </c>
      <c r="E178" s="477">
        <v>3.9783001808318286E-2</v>
      </c>
      <c r="F178" s="115" t="s">
        <v>362</v>
      </c>
      <c r="G178" s="449">
        <v>579</v>
      </c>
      <c r="H178" s="1135">
        <v>-9.8130841121495282E-2</v>
      </c>
      <c r="I178" s="113" t="s">
        <v>404</v>
      </c>
      <c r="J178" s="449">
        <v>589</v>
      </c>
      <c r="K178" s="513">
        <v>6.3176895306859215E-2</v>
      </c>
      <c r="L178" s="117" t="s">
        <v>820</v>
      </c>
      <c r="M178" s="449">
        <v>547</v>
      </c>
      <c r="N178" s="510">
        <v>6.2135922330097015E-2</v>
      </c>
      <c r="O178" s="113" t="s">
        <v>377</v>
      </c>
      <c r="P178" s="449">
        <v>544</v>
      </c>
      <c r="Q178" s="510">
        <v>0.18260869565217397</v>
      </c>
    </row>
    <row r="179" spans="2:17" s="429" customFormat="1" ht="27.75" customHeight="1">
      <c r="B179" s="427">
        <v>128</v>
      </c>
      <c r="C179" s="115" t="s">
        <v>983</v>
      </c>
      <c r="D179" s="449">
        <v>549</v>
      </c>
      <c r="E179" s="1135">
        <v>-1.7889087656529523E-2</v>
      </c>
      <c r="F179" s="115" t="s">
        <v>820</v>
      </c>
      <c r="G179" s="449">
        <v>559</v>
      </c>
      <c r="H179" s="477">
        <v>2.3809523809523725E-2</v>
      </c>
      <c r="I179" s="113" t="s">
        <v>377</v>
      </c>
      <c r="J179" s="449">
        <v>582</v>
      </c>
      <c r="K179" s="513">
        <v>8.1784386617100413E-2</v>
      </c>
      <c r="L179" s="117" t="s">
        <v>376</v>
      </c>
      <c r="M179" s="449">
        <v>544</v>
      </c>
      <c r="N179" s="1139">
        <v>-1.6274864376130238E-2</v>
      </c>
      <c r="O179" s="113" t="s">
        <v>362</v>
      </c>
      <c r="P179" s="449">
        <v>535</v>
      </c>
      <c r="Q179" s="510">
        <v>1.5180265654648917E-2</v>
      </c>
    </row>
    <row r="180" spans="2:17" s="429" customFormat="1" ht="27.75" customHeight="1">
      <c r="B180" s="427">
        <v>129</v>
      </c>
      <c r="C180" s="115" t="s">
        <v>376</v>
      </c>
      <c r="D180" s="449">
        <v>523</v>
      </c>
      <c r="E180" s="477">
        <v>2.5490196078431282E-2</v>
      </c>
      <c r="F180" s="115" t="s">
        <v>361</v>
      </c>
      <c r="G180" s="449">
        <v>557</v>
      </c>
      <c r="H180" s="1135">
        <v>-0.15349544072948329</v>
      </c>
      <c r="I180" s="113" t="s">
        <v>820</v>
      </c>
      <c r="J180" s="449">
        <v>546</v>
      </c>
      <c r="K180" s="1138">
        <v>-1.8281535648994041E-3</v>
      </c>
      <c r="L180" s="117" t="s">
        <v>403</v>
      </c>
      <c r="M180" s="449">
        <v>543</v>
      </c>
      <c r="N180" s="510">
        <v>5.232558139534893E-2</v>
      </c>
      <c r="O180" s="113" t="s">
        <v>410</v>
      </c>
      <c r="P180" s="449">
        <v>528</v>
      </c>
      <c r="Q180" s="1139">
        <v>-0.13157894736842102</v>
      </c>
    </row>
    <row r="181" spans="2:17" s="429" customFormat="1" ht="27.75" customHeight="1">
      <c r="B181" s="427">
        <v>130</v>
      </c>
      <c r="C181" s="115" t="s">
        <v>366</v>
      </c>
      <c r="D181" s="449">
        <v>493</v>
      </c>
      <c r="E181" s="477">
        <v>0.22332506203473956</v>
      </c>
      <c r="F181" s="115" t="s">
        <v>821</v>
      </c>
      <c r="G181" s="449">
        <v>553</v>
      </c>
      <c r="H181" s="477">
        <v>8.6444007858546223E-2</v>
      </c>
      <c r="I181" s="113" t="s">
        <v>821</v>
      </c>
      <c r="J181" s="449">
        <v>509</v>
      </c>
      <c r="K181" s="513">
        <v>8.0679405520169833E-2</v>
      </c>
      <c r="L181" s="117" t="s">
        <v>377</v>
      </c>
      <c r="M181" s="449">
        <v>538</v>
      </c>
      <c r="N181" s="1139">
        <v>-1.1029411764705843E-2</v>
      </c>
      <c r="O181" s="113" t="s">
        <v>403</v>
      </c>
      <c r="P181" s="449">
        <v>516</v>
      </c>
      <c r="Q181" s="510">
        <v>2.3809523809523725E-2</v>
      </c>
    </row>
    <row r="182" spans="2:17" s="429" customFormat="1" ht="27.75" customHeight="1">
      <c r="B182" s="427">
        <v>131</v>
      </c>
      <c r="C182" s="115" t="s">
        <v>984</v>
      </c>
      <c r="D182" s="449">
        <v>467</v>
      </c>
      <c r="E182" s="1135">
        <v>-0.23442622950819669</v>
      </c>
      <c r="F182" s="115" t="s">
        <v>376</v>
      </c>
      <c r="G182" s="449">
        <v>510</v>
      </c>
      <c r="H182" s="477">
        <v>0.10869565217391308</v>
      </c>
      <c r="I182" s="113" t="s">
        <v>822</v>
      </c>
      <c r="J182" s="449">
        <v>503</v>
      </c>
      <c r="K182" s="513">
        <v>1.9920318725099584E-3</v>
      </c>
      <c r="L182" s="117" t="s">
        <v>822</v>
      </c>
      <c r="M182" s="449">
        <v>502</v>
      </c>
      <c r="N182" s="510">
        <v>6.3559322033898358E-2</v>
      </c>
      <c r="O182" s="113" t="s">
        <v>820</v>
      </c>
      <c r="P182" s="449">
        <v>515</v>
      </c>
      <c r="Q182" s="1139">
        <v>-4.4526901669758812E-2</v>
      </c>
    </row>
    <row r="183" spans="2:17" s="429" customFormat="1" ht="27.75" customHeight="1">
      <c r="B183" s="427">
        <v>132</v>
      </c>
      <c r="C183" s="110" t="s">
        <v>410</v>
      </c>
      <c r="D183" s="452">
        <v>464</v>
      </c>
      <c r="E183" s="1130">
        <f>(D183/G165)-1</f>
        <v>-0.2861538461538462</v>
      </c>
      <c r="F183" s="115" t="s">
        <v>822</v>
      </c>
      <c r="G183" s="449">
        <v>485</v>
      </c>
      <c r="H183" s="1135">
        <v>-3.5785288270377746E-2</v>
      </c>
      <c r="I183" s="113" t="s">
        <v>376</v>
      </c>
      <c r="J183" s="449">
        <v>460</v>
      </c>
      <c r="K183" s="1138">
        <v>-0.15441176470588236</v>
      </c>
      <c r="L183" s="117" t="s">
        <v>361</v>
      </c>
      <c r="M183" s="449">
        <v>486</v>
      </c>
      <c r="N183" s="1139">
        <v>-0.29360465116279066</v>
      </c>
      <c r="O183" s="113" t="s">
        <v>822</v>
      </c>
      <c r="P183" s="449">
        <v>472</v>
      </c>
      <c r="Q183" s="1139">
        <v>-0.13235294117647056</v>
      </c>
    </row>
    <row r="184" spans="2:17" s="429" customFormat="1" ht="27.75" customHeight="1">
      <c r="B184" s="427">
        <v>133</v>
      </c>
      <c r="C184" s="110" t="s">
        <v>985</v>
      </c>
      <c r="D184" s="452">
        <v>443</v>
      </c>
      <c r="E184" s="1130">
        <v>-8.6597938144329922E-2</v>
      </c>
      <c r="F184" s="115" t="s">
        <v>400</v>
      </c>
      <c r="G184" s="449">
        <v>420</v>
      </c>
      <c r="H184" s="1135">
        <v>-4.9773755656108642E-2</v>
      </c>
      <c r="I184" s="113" t="s">
        <v>400</v>
      </c>
      <c r="J184" s="449">
        <v>442</v>
      </c>
      <c r="K184" s="1138">
        <v>-3.703703703703709E-2</v>
      </c>
      <c r="L184" s="117" t="s">
        <v>821</v>
      </c>
      <c r="M184" s="449">
        <v>471</v>
      </c>
      <c r="N184" s="510">
        <v>5.3691275167785157E-2</v>
      </c>
      <c r="O184" s="113" t="s">
        <v>821</v>
      </c>
      <c r="P184" s="449">
        <v>447</v>
      </c>
      <c r="Q184" s="1139">
        <v>-3.0368763557483747E-2</v>
      </c>
    </row>
    <row r="185" spans="2:17" s="429" customFormat="1" ht="27.75" customHeight="1">
      <c r="B185" s="427">
        <v>134</v>
      </c>
      <c r="C185" s="110" t="s">
        <v>400</v>
      </c>
      <c r="D185" s="452">
        <v>439</v>
      </c>
      <c r="E185" s="464">
        <v>4.5238095238095299E-2</v>
      </c>
      <c r="F185" s="115" t="s">
        <v>366</v>
      </c>
      <c r="G185" s="449">
        <v>403</v>
      </c>
      <c r="H185" s="477">
        <v>2.0253164556962133E-2</v>
      </c>
      <c r="I185" s="113" t="s">
        <v>819</v>
      </c>
      <c r="J185" s="449">
        <v>432</v>
      </c>
      <c r="K185" s="1138">
        <v>-0.22857142857142854</v>
      </c>
      <c r="L185" s="117" t="s">
        <v>400</v>
      </c>
      <c r="M185" s="449">
        <v>459</v>
      </c>
      <c r="N185" s="510">
        <v>6.25E-2</v>
      </c>
      <c r="O185" s="113" t="s">
        <v>400</v>
      </c>
      <c r="P185" s="449">
        <v>432</v>
      </c>
      <c r="Q185" s="510">
        <v>0.18032786885245899</v>
      </c>
    </row>
    <row r="186" spans="2:17" s="429" customFormat="1" ht="27.75" customHeight="1">
      <c r="B186" s="427">
        <v>135</v>
      </c>
      <c r="C186" s="110" t="s">
        <v>986</v>
      </c>
      <c r="D186" s="452">
        <v>429</v>
      </c>
      <c r="E186" s="464">
        <v>6.4516129032258007E-2</v>
      </c>
      <c r="F186" s="115" t="s">
        <v>823</v>
      </c>
      <c r="G186" s="449">
        <v>403</v>
      </c>
      <c r="H186" s="440">
        <v>7.5744680851063837</v>
      </c>
      <c r="I186" s="113" t="s">
        <v>824</v>
      </c>
      <c r="J186" s="449">
        <v>400</v>
      </c>
      <c r="K186" s="513">
        <v>7.2386058981233292E-2</v>
      </c>
      <c r="L186" s="117" t="s">
        <v>825</v>
      </c>
      <c r="M186" s="449">
        <v>438</v>
      </c>
      <c r="N186" s="510">
        <v>2.0979020979021046E-2</v>
      </c>
      <c r="O186" s="113" t="s">
        <v>825</v>
      </c>
      <c r="P186" s="449">
        <v>429</v>
      </c>
      <c r="Q186" s="1139">
        <v>-1.1520737327188946E-2</v>
      </c>
    </row>
    <row r="187" spans="2:17" s="429" customFormat="1" ht="27.75" customHeight="1">
      <c r="B187" s="427">
        <v>136</v>
      </c>
      <c r="C187" s="110" t="s">
        <v>987</v>
      </c>
      <c r="D187" s="452">
        <v>414</v>
      </c>
      <c r="E187" s="464">
        <f>(D187/G189)-1</f>
        <v>7.2538860103626979E-2</v>
      </c>
      <c r="F187" s="115" t="s">
        <v>824</v>
      </c>
      <c r="G187" s="449">
        <v>398</v>
      </c>
      <c r="H187" s="1135">
        <v>-5.0000000000000044E-3</v>
      </c>
      <c r="I187" s="113" t="s">
        <v>825</v>
      </c>
      <c r="J187" s="449">
        <v>399</v>
      </c>
      <c r="K187" s="1138">
        <v>-8.9041095890410982E-2</v>
      </c>
      <c r="L187" s="117" t="s">
        <v>826</v>
      </c>
      <c r="M187" s="449">
        <v>384</v>
      </c>
      <c r="N187" s="1139">
        <v>-1.7902813299232712E-2</v>
      </c>
      <c r="O187" s="113" t="s">
        <v>374</v>
      </c>
      <c r="P187" s="449">
        <v>409</v>
      </c>
      <c r="Q187" s="510">
        <v>0.1205479452054794</v>
      </c>
    </row>
    <row r="188" spans="2:17" s="429" customFormat="1" ht="27.75" customHeight="1">
      <c r="B188" s="427">
        <v>137</v>
      </c>
      <c r="C188" s="486" t="s">
        <v>371</v>
      </c>
      <c r="D188" s="449">
        <v>406</v>
      </c>
      <c r="E188" s="477">
        <v>9.4339622641509413E-2</v>
      </c>
      <c r="F188" s="115" t="s">
        <v>825</v>
      </c>
      <c r="G188" s="449">
        <v>391</v>
      </c>
      <c r="H188" s="1135">
        <v>-2.0050125313283207E-2</v>
      </c>
      <c r="I188" s="113" t="s">
        <v>366</v>
      </c>
      <c r="J188" s="449">
        <v>395</v>
      </c>
      <c r="K188" s="513">
        <v>0.16863905325443795</v>
      </c>
      <c r="L188" s="117" t="s">
        <v>369</v>
      </c>
      <c r="M188" s="449">
        <v>379</v>
      </c>
      <c r="N188" s="510">
        <v>0.17337461300309598</v>
      </c>
      <c r="O188" s="113" t="s">
        <v>826</v>
      </c>
      <c r="P188" s="449">
        <v>391</v>
      </c>
      <c r="Q188" s="510">
        <v>7.7319587628865705E-3</v>
      </c>
    </row>
    <row r="189" spans="2:17" s="429" customFormat="1" ht="27.75" customHeight="1">
      <c r="B189" s="427">
        <v>138</v>
      </c>
      <c r="C189" s="115" t="s">
        <v>379</v>
      </c>
      <c r="D189" s="449">
        <v>402</v>
      </c>
      <c r="E189" s="477">
        <v>0.23692307692307701</v>
      </c>
      <c r="F189" s="115" t="s">
        <v>369</v>
      </c>
      <c r="G189" s="449">
        <v>386</v>
      </c>
      <c r="H189" s="477">
        <v>5.2083333333332593E-3</v>
      </c>
      <c r="I189" s="113" t="s">
        <v>827</v>
      </c>
      <c r="J189" s="449">
        <v>392</v>
      </c>
      <c r="K189" s="513">
        <v>4.8128342245989275E-2</v>
      </c>
      <c r="L189" s="117" t="s">
        <v>827</v>
      </c>
      <c r="M189" s="449">
        <v>374</v>
      </c>
      <c r="N189" s="510">
        <v>0.12650602409638556</v>
      </c>
      <c r="O189" s="113" t="s">
        <v>370</v>
      </c>
      <c r="P189" s="449">
        <v>378</v>
      </c>
      <c r="Q189" s="510">
        <v>3.8461538461538547E-2</v>
      </c>
    </row>
    <row r="190" spans="2:17" s="429" customFormat="1" ht="27.75" customHeight="1">
      <c r="B190" s="427">
        <v>139</v>
      </c>
      <c r="C190" s="115" t="s">
        <v>988</v>
      </c>
      <c r="D190" s="449">
        <v>401</v>
      </c>
      <c r="E190" s="477">
        <v>0.13597733711048154</v>
      </c>
      <c r="F190" s="115" t="s">
        <v>828</v>
      </c>
      <c r="G190" s="449">
        <v>381</v>
      </c>
      <c r="H190" s="477">
        <v>8.5470085470085388E-2</v>
      </c>
      <c r="I190" s="113" t="s">
        <v>369</v>
      </c>
      <c r="J190" s="449">
        <v>384</v>
      </c>
      <c r="K190" s="513">
        <v>1.3192612137203241E-2</v>
      </c>
      <c r="L190" s="117" t="s">
        <v>824</v>
      </c>
      <c r="M190" s="449">
        <v>373</v>
      </c>
      <c r="N190" s="510">
        <v>7.4927953890489896E-2</v>
      </c>
      <c r="O190" s="113" t="s">
        <v>824</v>
      </c>
      <c r="P190" s="449">
        <v>347</v>
      </c>
      <c r="Q190" s="1139">
        <v>-6.4690026954177915E-2</v>
      </c>
    </row>
    <row r="191" spans="2:17" s="429" customFormat="1" ht="27.75" customHeight="1">
      <c r="B191" s="427">
        <v>140</v>
      </c>
      <c r="C191" s="115" t="s">
        <v>989</v>
      </c>
      <c r="D191" s="449">
        <v>393</v>
      </c>
      <c r="E191" s="477">
        <v>3.1496062992125928E-2</v>
      </c>
      <c r="F191" s="486" t="s">
        <v>371</v>
      </c>
      <c r="G191" s="449">
        <v>371</v>
      </c>
      <c r="H191" s="477">
        <v>0.13455657492354733</v>
      </c>
      <c r="I191" s="113" t="s">
        <v>370</v>
      </c>
      <c r="J191" s="449">
        <v>382</v>
      </c>
      <c r="K191" s="513">
        <v>4.6575342465753344E-2</v>
      </c>
      <c r="L191" s="117" t="s">
        <v>370</v>
      </c>
      <c r="M191" s="449">
        <v>365</v>
      </c>
      <c r="N191" s="1139">
        <v>-3.4391534391534417E-2</v>
      </c>
      <c r="O191" s="113" t="s">
        <v>829</v>
      </c>
      <c r="P191" s="449">
        <v>345</v>
      </c>
      <c r="Q191" s="510">
        <v>0.12377850162866455</v>
      </c>
    </row>
    <row r="192" spans="2:17" s="429" customFormat="1" ht="27.75" customHeight="1">
      <c r="B192" s="427">
        <v>141</v>
      </c>
      <c r="C192" s="115" t="s">
        <v>990</v>
      </c>
      <c r="D192" s="449">
        <v>382</v>
      </c>
      <c r="E192" s="1135">
        <v>-2.3017902813299185E-2</v>
      </c>
      <c r="F192" s="115" t="s">
        <v>370</v>
      </c>
      <c r="G192" s="449">
        <v>367</v>
      </c>
      <c r="H192" s="1135">
        <v>-3.9267015706806241E-2</v>
      </c>
      <c r="I192" s="113" t="s">
        <v>826</v>
      </c>
      <c r="J192" s="449">
        <v>375</v>
      </c>
      <c r="K192" s="1138">
        <v>-2.34375E-2</v>
      </c>
      <c r="L192" s="117" t="s">
        <v>830</v>
      </c>
      <c r="M192" s="449">
        <v>365</v>
      </c>
      <c r="N192" s="510">
        <v>6.7251461988304007E-2</v>
      </c>
      <c r="O192" s="113" t="s">
        <v>830</v>
      </c>
      <c r="P192" s="449">
        <v>342</v>
      </c>
      <c r="Q192" s="510">
        <v>7.8864353312302793E-2</v>
      </c>
    </row>
    <row r="193" spans="2:17" s="429" customFormat="1" ht="27.75" customHeight="1">
      <c r="B193" s="427">
        <v>142</v>
      </c>
      <c r="C193" s="115" t="s">
        <v>991</v>
      </c>
      <c r="D193" s="449">
        <v>369</v>
      </c>
      <c r="E193" s="477">
        <v>4.5325779036827107E-2</v>
      </c>
      <c r="F193" s="115" t="s">
        <v>826</v>
      </c>
      <c r="G193" s="449">
        <v>362</v>
      </c>
      <c r="H193" s="1135">
        <v>-3.4666666666666623E-2</v>
      </c>
      <c r="I193" s="113" t="s">
        <v>830</v>
      </c>
      <c r="J193" s="449">
        <v>366</v>
      </c>
      <c r="K193" s="513">
        <v>2.73972602739736E-3</v>
      </c>
      <c r="L193" s="117" t="s">
        <v>374</v>
      </c>
      <c r="M193" s="449">
        <v>363</v>
      </c>
      <c r="N193" s="1139">
        <v>-0.1124694376528117</v>
      </c>
      <c r="O193" s="113" t="s">
        <v>827</v>
      </c>
      <c r="P193" s="449">
        <v>332</v>
      </c>
      <c r="Q193" s="1139">
        <v>-4.0462427745664775E-2</v>
      </c>
    </row>
    <row r="194" spans="2:17" s="429" customFormat="1" ht="27.75" customHeight="1">
      <c r="B194" s="427">
        <v>143</v>
      </c>
      <c r="C194" s="115" t="s">
        <v>373</v>
      </c>
      <c r="D194" s="449">
        <v>361</v>
      </c>
      <c r="E194" s="477">
        <v>6.8047337278106523E-2</v>
      </c>
      <c r="F194" s="115" t="s">
        <v>827</v>
      </c>
      <c r="G194" s="449">
        <v>360</v>
      </c>
      <c r="H194" s="1135">
        <v>-8.1632653061224469E-2</v>
      </c>
      <c r="I194" s="113" t="s">
        <v>831</v>
      </c>
      <c r="J194" s="449">
        <v>363</v>
      </c>
      <c r="K194" s="513">
        <v>0.11692307692307691</v>
      </c>
      <c r="L194" s="117" t="s">
        <v>366</v>
      </c>
      <c r="M194" s="449">
        <v>338</v>
      </c>
      <c r="N194" s="510">
        <v>0.14189189189189189</v>
      </c>
      <c r="O194" s="113" t="s">
        <v>373</v>
      </c>
      <c r="P194" s="449">
        <v>326</v>
      </c>
      <c r="Q194" s="1139">
        <v>-2.9761904761904767E-2</v>
      </c>
    </row>
    <row r="195" spans="2:17" s="429" customFormat="1" ht="27.75" customHeight="1">
      <c r="B195" s="427">
        <v>144</v>
      </c>
      <c r="C195" s="110" t="s">
        <v>992</v>
      </c>
      <c r="D195" s="452">
        <v>357</v>
      </c>
      <c r="E195" s="1130">
        <f>(D195/G192)-1</f>
        <v>-2.7247956403269713E-2</v>
      </c>
      <c r="F195" s="115" t="s">
        <v>830</v>
      </c>
      <c r="G195" s="449">
        <v>353</v>
      </c>
      <c r="H195" s="1135">
        <v>-3.5519125683060149E-2</v>
      </c>
      <c r="I195" s="113" t="s">
        <v>828</v>
      </c>
      <c r="J195" s="449">
        <v>351</v>
      </c>
      <c r="K195" s="513">
        <v>0.13961038961038952</v>
      </c>
      <c r="L195" s="117" t="s">
        <v>829</v>
      </c>
      <c r="M195" s="449">
        <v>337</v>
      </c>
      <c r="N195" s="1139">
        <v>-2.3188405797101463E-2</v>
      </c>
      <c r="O195" s="113" t="s">
        <v>369</v>
      </c>
      <c r="P195" s="449">
        <v>323</v>
      </c>
      <c r="Q195" s="510">
        <v>9.8639455782312924E-2</v>
      </c>
    </row>
    <row r="196" spans="2:17" s="429" customFormat="1" ht="27.75" customHeight="1">
      <c r="B196" s="427">
        <v>145</v>
      </c>
      <c r="C196" s="115" t="s">
        <v>993</v>
      </c>
      <c r="D196" s="449">
        <v>351</v>
      </c>
      <c r="E196" s="1135">
        <v>-0.11809045226130654</v>
      </c>
      <c r="F196" s="115" t="s">
        <v>832</v>
      </c>
      <c r="G196" s="449">
        <v>353</v>
      </c>
      <c r="H196" s="477">
        <v>4.1297935103244754E-2</v>
      </c>
      <c r="I196" s="113" t="s">
        <v>373</v>
      </c>
      <c r="J196" s="449">
        <v>344</v>
      </c>
      <c r="K196" s="513">
        <v>2.6865671641790989E-2</v>
      </c>
      <c r="L196" s="117" t="s">
        <v>373</v>
      </c>
      <c r="M196" s="449">
        <v>335</v>
      </c>
      <c r="N196" s="510">
        <v>2.7607361963190247E-2</v>
      </c>
      <c r="O196" s="113" t="s">
        <v>832</v>
      </c>
      <c r="P196" s="449">
        <v>310</v>
      </c>
      <c r="Q196" s="1139">
        <v>-1.2738853503184711E-2</v>
      </c>
    </row>
    <row r="197" spans="2:17" s="429" customFormat="1" ht="27.75" customHeight="1">
      <c r="B197" s="427">
        <v>146</v>
      </c>
      <c r="C197" s="115" t="s">
        <v>994</v>
      </c>
      <c r="D197" s="449">
        <v>350</v>
      </c>
      <c r="E197" s="1135">
        <v>-2.777777777777779E-2</v>
      </c>
      <c r="F197" s="115" t="s">
        <v>373</v>
      </c>
      <c r="G197" s="449">
        <v>338</v>
      </c>
      <c r="H197" s="1135">
        <v>-1.744186046511631E-2</v>
      </c>
      <c r="I197" s="113" t="s">
        <v>832</v>
      </c>
      <c r="J197" s="449">
        <v>339</v>
      </c>
      <c r="K197" s="513">
        <v>3.039513677811545E-2</v>
      </c>
      <c r="L197" s="117" t="s">
        <v>832</v>
      </c>
      <c r="M197" s="449">
        <v>329</v>
      </c>
      <c r="N197" s="510">
        <v>6.1290322580645151E-2</v>
      </c>
      <c r="O197" s="113" t="s">
        <v>384</v>
      </c>
      <c r="P197" s="449">
        <v>306</v>
      </c>
      <c r="Q197" s="1139">
        <v>-4.3749999999999956E-2</v>
      </c>
    </row>
    <row r="198" spans="2:17" s="429" customFormat="1" ht="27.75" customHeight="1">
      <c r="B198" s="427">
        <v>147</v>
      </c>
      <c r="C198" s="115" t="s">
        <v>995</v>
      </c>
      <c r="D198" s="449">
        <v>346</v>
      </c>
      <c r="E198" s="477">
        <v>3.5928143712574911E-2</v>
      </c>
      <c r="F198" s="115" t="s">
        <v>833</v>
      </c>
      <c r="G198" s="449">
        <v>334</v>
      </c>
      <c r="H198" s="477">
        <v>8.4415584415584499E-2</v>
      </c>
      <c r="I198" s="113" t="s">
        <v>374</v>
      </c>
      <c r="J198" s="449">
        <v>337</v>
      </c>
      <c r="K198" s="1138">
        <v>-7.1625344352617026E-2</v>
      </c>
      <c r="L198" s="117" t="s">
        <v>384</v>
      </c>
      <c r="M198" s="449">
        <v>328</v>
      </c>
      <c r="N198" s="510">
        <v>7.1895424836601274E-2</v>
      </c>
      <c r="O198" s="113" t="s">
        <v>833</v>
      </c>
      <c r="P198" s="449">
        <v>302</v>
      </c>
      <c r="Q198" s="1139">
        <v>-5.031446540880502E-2</v>
      </c>
    </row>
    <row r="199" spans="2:17" s="429" customFormat="1" ht="27.75" customHeight="1">
      <c r="B199" s="427">
        <v>148</v>
      </c>
      <c r="C199" s="115" t="s">
        <v>996</v>
      </c>
      <c r="D199" s="449">
        <v>344</v>
      </c>
      <c r="E199" s="1135">
        <v>-4.9723756906077332E-2</v>
      </c>
      <c r="F199" s="115" t="s">
        <v>374</v>
      </c>
      <c r="G199" s="449">
        <v>330</v>
      </c>
      <c r="H199" s="1135">
        <v>-2.0771513353115778E-2</v>
      </c>
      <c r="I199" s="113" t="s">
        <v>829</v>
      </c>
      <c r="J199" s="449">
        <v>331</v>
      </c>
      <c r="K199" s="1138">
        <v>-1.7804154302670572E-2</v>
      </c>
      <c r="L199" s="117" t="s">
        <v>831</v>
      </c>
      <c r="M199" s="449">
        <v>325</v>
      </c>
      <c r="N199" s="510">
        <v>0.18181818181818188</v>
      </c>
      <c r="O199" s="113" t="s">
        <v>379</v>
      </c>
      <c r="P199" s="449">
        <v>299</v>
      </c>
      <c r="Q199" s="1139">
        <v>-0.23918575063613234</v>
      </c>
    </row>
    <row r="200" spans="2:17" s="429" customFormat="1" ht="27.75" customHeight="1">
      <c r="B200" s="427">
        <v>149</v>
      </c>
      <c r="C200" s="115" t="s">
        <v>997</v>
      </c>
      <c r="D200" s="449">
        <v>332</v>
      </c>
      <c r="E200" s="477">
        <v>9.5709570957095647E-2</v>
      </c>
      <c r="F200" s="115" t="s">
        <v>379</v>
      </c>
      <c r="G200" s="449">
        <v>325</v>
      </c>
      <c r="H200" s="477">
        <v>1.5625E-2</v>
      </c>
      <c r="I200" s="433" t="s">
        <v>371</v>
      </c>
      <c r="J200" s="449">
        <v>327</v>
      </c>
      <c r="K200" s="513">
        <v>0.21561338289962828</v>
      </c>
      <c r="L200" s="117" t="s">
        <v>833</v>
      </c>
      <c r="M200" s="449">
        <v>308</v>
      </c>
      <c r="N200" s="510">
        <v>1.9867549668874274E-2</v>
      </c>
      <c r="O200" s="113" t="s">
        <v>366</v>
      </c>
      <c r="P200" s="449">
        <v>296</v>
      </c>
      <c r="Q200" s="510">
        <v>6.8027210884353817E-3</v>
      </c>
    </row>
    <row r="201" spans="2:17" s="429" customFormat="1" ht="27.75" customHeight="1" thickBot="1">
      <c r="B201" s="428">
        <v>150</v>
      </c>
      <c r="C201" s="431" t="s">
        <v>372</v>
      </c>
      <c r="D201" s="450">
        <v>325</v>
      </c>
      <c r="E201" s="478">
        <v>5.8631921824104261E-2</v>
      </c>
      <c r="F201" s="431" t="s">
        <v>384</v>
      </c>
      <c r="G201" s="450">
        <v>319</v>
      </c>
      <c r="H201" s="478">
        <v>2.9032258064516148E-2</v>
      </c>
      <c r="I201" s="128" t="s">
        <v>379</v>
      </c>
      <c r="J201" s="450">
        <v>320</v>
      </c>
      <c r="K201" s="514">
        <v>0.12280701754385959</v>
      </c>
      <c r="L201" s="119" t="s">
        <v>828</v>
      </c>
      <c r="M201" s="450">
        <v>308</v>
      </c>
      <c r="N201" s="511">
        <v>4.7619047619047672E-2</v>
      </c>
      <c r="O201" s="128" t="s">
        <v>828</v>
      </c>
      <c r="P201" s="450">
        <v>294</v>
      </c>
      <c r="Q201" s="511">
        <v>3.4129692832765013E-3</v>
      </c>
    </row>
    <row r="206" spans="2:17" s="429" customFormat="1" ht="16.5" customHeight="1">
      <c r="B206" s="93"/>
      <c r="C206" s="108"/>
      <c r="D206" s="96"/>
      <c r="E206" s="436"/>
      <c r="F206" s="108"/>
      <c r="G206" s="96"/>
      <c r="H206" s="436"/>
      <c r="I206" s="112"/>
      <c r="J206" s="96"/>
      <c r="K206" s="441"/>
      <c r="L206" s="112"/>
      <c r="M206" s="96"/>
      <c r="N206" s="441"/>
      <c r="O206" s="112"/>
      <c r="P206" s="96"/>
      <c r="Q206" s="441"/>
    </row>
    <row r="207" spans="2:17" s="429" customFormat="1" ht="38.25" customHeight="1">
      <c r="B207" s="93"/>
      <c r="C207" s="93"/>
      <c r="D207" s="93"/>
      <c r="E207" s="447"/>
      <c r="F207" s="1357"/>
      <c r="G207" s="1357"/>
      <c r="H207" s="1357"/>
      <c r="I207" s="1357"/>
      <c r="J207" s="1357"/>
      <c r="K207" s="1357"/>
      <c r="L207" s="1357"/>
      <c r="M207" s="1357"/>
      <c r="N207" s="1357"/>
      <c r="O207" s="1357"/>
      <c r="P207" s="1357"/>
      <c r="Q207" s="441"/>
    </row>
    <row r="208" spans="2:17" s="429" customFormat="1" ht="13.35" customHeight="1" thickBot="1">
      <c r="B208" s="93"/>
      <c r="C208" s="108"/>
      <c r="D208" s="96"/>
      <c r="E208" s="436"/>
      <c r="F208" s="108"/>
      <c r="G208" s="96"/>
      <c r="H208" s="436"/>
      <c r="I208" s="112"/>
      <c r="J208" s="96"/>
      <c r="K208" s="441"/>
      <c r="L208" s="112"/>
      <c r="M208" s="96"/>
      <c r="N208" s="441"/>
      <c r="O208" s="112"/>
      <c r="P208" s="96"/>
      <c r="Q208" s="441"/>
    </row>
    <row r="209" spans="2:17" s="429" customFormat="1" ht="30.75" customHeight="1">
      <c r="B209" s="1348" t="s">
        <v>211</v>
      </c>
      <c r="C209" s="1350" t="s">
        <v>786</v>
      </c>
      <c r="D209" s="1351"/>
      <c r="E209" s="1352"/>
      <c r="F209" s="1350" t="s">
        <v>778</v>
      </c>
      <c r="G209" s="1351"/>
      <c r="H209" s="1352"/>
      <c r="I209" s="1353" t="s">
        <v>780</v>
      </c>
      <c r="J209" s="1354"/>
      <c r="K209" s="1355"/>
      <c r="L209" s="1353" t="s">
        <v>782</v>
      </c>
      <c r="M209" s="1354"/>
      <c r="N209" s="1355"/>
      <c r="O209" s="1353" t="s">
        <v>784</v>
      </c>
      <c r="P209" s="1354"/>
      <c r="Q209" s="1355"/>
    </row>
    <row r="210" spans="2:17" s="429" customFormat="1" ht="30.75" customHeight="1" thickBot="1">
      <c r="B210" s="1356"/>
      <c r="C210" s="199" t="s">
        <v>630</v>
      </c>
      <c r="D210" s="126" t="s">
        <v>257</v>
      </c>
      <c r="E210" s="439" t="s">
        <v>13</v>
      </c>
      <c r="F210" s="199" t="s">
        <v>630</v>
      </c>
      <c r="G210" s="126" t="s">
        <v>257</v>
      </c>
      <c r="H210" s="439" t="s">
        <v>13</v>
      </c>
      <c r="I210" s="200" t="s">
        <v>630</v>
      </c>
      <c r="J210" s="126" t="s">
        <v>257</v>
      </c>
      <c r="K210" s="443" t="s">
        <v>13</v>
      </c>
      <c r="L210" s="201" t="s">
        <v>630</v>
      </c>
      <c r="M210" s="126" t="s">
        <v>257</v>
      </c>
      <c r="N210" s="445" t="s">
        <v>13</v>
      </c>
      <c r="O210" s="202" t="s">
        <v>630</v>
      </c>
      <c r="P210" s="126" t="s">
        <v>257</v>
      </c>
      <c r="Q210" s="445" t="s">
        <v>13</v>
      </c>
    </row>
    <row r="211" spans="2:17" s="429" customFormat="1" ht="27.75" customHeight="1">
      <c r="B211" s="426">
        <v>151</v>
      </c>
      <c r="C211" s="127" t="s">
        <v>374</v>
      </c>
      <c r="D211" s="451">
        <v>324</v>
      </c>
      <c r="E211" s="1188">
        <v>-1.8181818181818188E-2</v>
      </c>
      <c r="F211" s="127" t="s">
        <v>372</v>
      </c>
      <c r="G211" s="451">
        <v>307</v>
      </c>
      <c r="H211" s="476">
        <v>5.4982817869415834E-2</v>
      </c>
      <c r="I211" s="127" t="s">
        <v>384</v>
      </c>
      <c r="J211" s="451">
        <v>310</v>
      </c>
      <c r="K211" s="1192">
        <v>-5.4878048780487854E-2</v>
      </c>
      <c r="L211" s="116" t="s">
        <v>375</v>
      </c>
      <c r="M211" s="451">
        <v>304</v>
      </c>
      <c r="N211" s="509">
        <v>0.24081632653061225</v>
      </c>
      <c r="O211" s="127" t="s">
        <v>383</v>
      </c>
      <c r="P211" s="451">
        <v>288</v>
      </c>
      <c r="Q211" s="1193">
        <v>-0.12462006079027355</v>
      </c>
    </row>
    <row r="212" spans="2:17" s="429" customFormat="1" ht="27.75" customHeight="1">
      <c r="B212" s="427">
        <v>152</v>
      </c>
      <c r="C212" s="115" t="s">
        <v>384</v>
      </c>
      <c r="D212" s="449">
        <v>308</v>
      </c>
      <c r="E212" s="1135">
        <v>-3.4482758620689613E-2</v>
      </c>
      <c r="F212" s="115" t="s">
        <v>829</v>
      </c>
      <c r="G212" s="449">
        <v>303</v>
      </c>
      <c r="H212" s="1135">
        <v>-8.4592145015105702E-2</v>
      </c>
      <c r="I212" s="113" t="s">
        <v>833</v>
      </c>
      <c r="J212" s="449">
        <v>308</v>
      </c>
      <c r="K212" s="513">
        <v>0</v>
      </c>
      <c r="L212" s="117" t="s">
        <v>379</v>
      </c>
      <c r="M212" s="449">
        <v>285</v>
      </c>
      <c r="N212" s="1139">
        <v>-4.6822742474916357E-2</v>
      </c>
      <c r="O212" s="113" t="s">
        <v>831</v>
      </c>
      <c r="P212" s="449">
        <v>275</v>
      </c>
      <c r="Q212" s="1139">
        <v>-1.4336917562724039E-2</v>
      </c>
    </row>
    <row r="213" spans="2:17" s="429" customFormat="1" ht="27.75" customHeight="1">
      <c r="B213" s="427">
        <v>153</v>
      </c>
      <c r="C213" s="115" t="s">
        <v>998</v>
      </c>
      <c r="D213" s="449">
        <v>279</v>
      </c>
      <c r="E213" s="477">
        <v>9.8425196850393748E-2</v>
      </c>
      <c r="F213" s="485" t="s">
        <v>834</v>
      </c>
      <c r="G213" s="449">
        <v>279</v>
      </c>
      <c r="H213" s="477">
        <v>7.2202166064982976E-3</v>
      </c>
      <c r="I213" s="113" t="s">
        <v>372</v>
      </c>
      <c r="J213" s="449">
        <v>291</v>
      </c>
      <c r="K213" s="513">
        <v>4.3010752688172005E-2</v>
      </c>
      <c r="L213" s="117" t="s">
        <v>372</v>
      </c>
      <c r="M213" s="449">
        <v>279</v>
      </c>
      <c r="N213" s="510">
        <v>0.1160000000000001</v>
      </c>
      <c r="O213" s="113" t="s">
        <v>835</v>
      </c>
      <c r="P213" s="449">
        <v>260</v>
      </c>
      <c r="Q213" s="510">
        <v>5.6910569105691033E-2</v>
      </c>
    </row>
    <row r="214" spans="2:17" s="429" customFormat="1" ht="27.75" customHeight="1">
      <c r="B214" s="427">
        <v>154</v>
      </c>
      <c r="C214" s="115" t="s">
        <v>999</v>
      </c>
      <c r="D214" s="449">
        <v>254</v>
      </c>
      <c r="E214" s="1135">
        <v>-7.2992700729927029E-2</v>
      </c>
      <c r="F214" s="115" t="s">
        <v>836</v>
      </c>
      <c r="G214" s="449">
        <v>276</v>
      </c>
      <c r="H214" s="477">
        <v>1.4705882352941124E-2</v>
      </c>
      <c r="I214" s="433" t="s">
        <v>834</v>
      </c>
      <c r="J214" s="449">
        <v>277</v>
      </c>
      <c r="K214" s="513">
        <v>6.1302681992337238E-2</v>
      </c>
      <c r="L214" s="117" t="s">
        <v>836</v>
      </c>
      <c r="M214" s="449">
        <v>275</v>
      </c>
      <c r="N214" s="510">
        <v>6.1776061776061875E-2</v>
      </c>
      <c r="O214" s="113" t="s">
        <v>836</v>
      </c>
      <c r="P214" s="449">
        <v>259</v>
      </c>
      <c r="Q214" s="510">
        <v>0.13596491228070184</v>
      </c>
    </row>
    <row r="215" spans="2:17" s="429" customFormat="1" ht="27.75" customHeight="1">
      <c r="B215" s="427">
        <v>155</v>
      </c>
      <c r="C215" s="115" t="s">
        <v>1000</v>
      </c>
      <c r="D215" s="449">
        <v>252</v>
      </c>
      <c r="E215" s="1135">
        <v>-8.6956521739130488E-2</v>
      </c>
      <c r="F215" s="115" t="s">
        <v>837</v>
      </c>
      <c r="G215" s="449">
        <v>274</v>
      </c>
      <c r="H215" s="477">
        <v>0.14166666666666661</v>
      </c>
      <c r="I215" s="113" t="s">
        <v>836</v>
      </c>
      <c r="J215" s="449">
        <v>272</v>
      </c>
      <c r="K215" s="1138">
        <v>-1.0909090909090868E-2</v>
      </c>
      <c r="L215" s="435" t="s">
        <v>371</v>
      </c>
      <c r="M215" s="449">
        <v>269</v>
      </c>
      <c r="N215" s="510">
        <v>0.15450643776824036</v>
      </c>
      <c r="O215" s="113" t="s">
        <v>372</v>
      </c>
      <c r="P215" s="449">
        <v>250</v>
      </c>
      <c r="Q215" s="1139">
        <v>-7.9365079365079083E-3</v>
      </c>
    </row>
    <row r="216" spans="2:17" s="429" customFormat="1" ht="27.75" customHeight="1">
      <c r="B216" s="427">
        <v>156</v>
      </c>
      <c r="C216" s="115" t="s">
        <v>1001</v>
      </c>
      <c r="D216" s="449">
        <v>249</v>
      </c>
      <c r="E216" s="1135">
        <v>-7.7777777777777724E-2</v>
      </c>
      <c r="F216" s="115" t="s">
        <v>819</v>
      </c>
      <c r="G216" s="449">
        <v>270</v>
      </c>
      <c r="H216" s="1135">
        <v>-0.375</v>
      </c>
      <c r="I216" s="113" t="s">
        <v>375</v>
      </c>
      <c r="J216" s="449">
        <v>265</v>
      </c>
      <c r="K216" s="1138">
        <v>-0.12828947368421051</v>
      </c>
      <c r="L216" s="745" t="s">
        <v>838</v>
      </c>
      <c r="M216" s="449">
        <v>261</v>
      </c>
      <c r="N216" s="510">
        <v>0.22535211267605626</v>
      </c>
      <c r="O216" s="113" t="s">
        <v>375</v>
      </c>
      <c r="P216" s="449">
        <v>245</v>
      </c>
      <c r="Q216" s="510">
        <v>0.15023474178403751</v>
      </c>
    </row>
    <row r="217" spans="2:17" s="429" customFormat="1" ht="27.75" customHeight="1">
      <c r="B217" s="427">
        <v>157</v>
      </c>
      <c r="C217" s="115" t="s">
        <v>1002</v>
      </c>
      <c r="D217" s="449">
        <v>247</v>
      </c>
      <c r="E217" s="477">
        <v>6.9264069264069361E-2</v>
      </c>
      <c r="F217" s="115" t="s">
        <v>831</v>
      </c>
      <c r="G217" s="449">
        <v>254</v>
      </c>
      <c r="H217" s="1135">
        <v>-0.30027548209366395</v>
      </c>
      <c r="I217" s="113" t="s">
        <v>411</v>
      </c>
      <c r="J217" s="449">
        <v>249</v>
      </c>
      <c r="K217" s="513">
        <v>0.23267326732673266</v>
      </c>
      <c r="L217" s="117" t="s">
        <v>839</v>
      </c>
      <c r="M217" s="449">
        <v>239</v>
      </c>
      <c r="N217" s="510">
        <v>9.6330275229357776E-2</v>
      </c>
      <c r="O217" s="433" t="s">
        <v>371</v>
      </c>
      <c r="P217" s="449">
        <v>233</v>
      </c>
      <c r="Q217" s="510">
        <v>8.6580086580085869E-3</v>
      </c>
    </row>
    <row r="218" spans="2:17" s="429" customFormat="1" ht="27.75" customHeight="1">
      <c r="B218" s="427">
        <v>158</v>
      </c>
      <c r="C218" s="110" t="s">
        <v>1003</v>
      </c>
      <c r="D218" s="452">
        <v>246</v>
      </c>
      <c r="E218" s="464">
        <f>(D218/G219)-1</f>
        <v>4.0816326530612734E-3</v>
      </c>
      <c r="F218" s="115" t="s">
        <v>375</v>
      </c>
      <c r="G218" s="449">
        <v>246</v>
      </c>
      <c r="H218" s="1135">
        <v>-7.1698113207547154E-2</v>
      </c>
      <c r="I218" s="113" t="s">
        <v>837</v>
      </c>
      <c r="J218" s="449">
        <v>240</v>
      </c>
      <c r="K218" s="513">
        <v>0.15942028985507251</v>
      </c>
      <c r="L218" s="117" t="s">
        <v>383</v>
      </c>
      <c r="M218" s="449">
        <v>217</v>
      </c>
      <c r="N218" s="1139">
        <v>-0.24652777777777779</v>
      </c>
      <c r="O218" s="113" t="s">
        <v>411</v>
      </c>
      <c r="P218" s="449">
        <v>230</v>
      </c>
      <c r="Q218" s="510">
        <v>4.366812227074135E-3</v>
      </c>
    </row>
    <row r="219" spans="2:17" s="429" customFormat="1" ht="27.75" customHeight="1">
      <c r="B219" s="427">
        <v>159</v>
      </c>
      <c r="C219" s="110" t="s">
        <v>1004</v>
      </c>
      <c r="D219" s="452">
        <v>240</v>
      </c>
      <c r="E219" s="1130">
        <f>(D219/G218)-1</f>
        <v>-2.4390243902439046E-2</v>
      </c>
      <c r="F219" s="115" t="s">
        <v>411</v>
      </c>
      <c r="G219" s="449">
        <v>245</v>
      </c>
      <c r="H219" s="1135">
        <v>-1.6064257028112428E-2</v>
      </c>
      <c r="I219" s="113" t="s">
        <v>839</v>
      </c>
      <c r="J219" s="449">
        <v>239</v>
      </c>
      <c r="K219" s="513">
        <v>0</v>
      </c>
      <c r="L219" s="117" t="s">
        <v>378</v>
      </c>
      <c r="M219" s="449">
        <v>209</v>
      </c>
      <c r="N219" s="1139">
        <v>-2.7906976744186074E-2</v>
      </c>
      <c r="O219" s="113" t="s">
        <v>840</v>
      </c>
      <c r="P219" s="449">
        <v>230</v>
      </c>
      <c r="Q219" s="1139">
        <v>-5.3497942386831254E-2</v>
      </c>
    </row>
    <row r="220" spans="2:17" s="429" customFormat="1" ht="27.75" customHeight="1">
      <c r="B220" s="427">
        <v>160</v>
      </c>
      <c r="C220" s="110" t="s">
        <v>381</v>
      </c>
      <c r="D220" s="452">
        <v>211</v>
      </c>
      <c r="E220" s="464">
        <v>9.8958333333333259E-2</v>
      </c>
      <c r="F220" s="115" t="s">
        <v>383</v>
      </c>
      <c r="G220" s="449">
        <v>234</v>
      </c>
      <c r="H220" s="477">
        <v>6.8493150684931559E-2</v>
      </c>
      <c r="I220" s="113" t="s">
        <v>378</v>
      </c>
      <c r="J220" s="449">
        <v>229</v>
      </c>
      <c r="K220" s="513">
        <v>9.5693779904306275E-2</v>
      </c>
      <c r="L220" s="117" t="s">
        <v>837</v>
      </c>
      <c r="M220" s="449">
        <v>207</v>
      </c>
      <c r="N220" s="1139">
        <v>-9.5693779904306719E-3</v>
      </c>
      <c r="O220" s="113" t="s">
        <v>839</v>
      </c>
      <c r="P220" s="449">
        <v>218</v>
      </c>
      <c r="Q220" s="1139">
        <v>-4.5662100456621557E-3</v>
      </c>
    </row>
    <row r="221" spans="2:17" s="429" customFormat="1" ht="27.75" customHeight="1">
      <c r="B221" s="427">
        <v>161</v>
      </c>
      <c r="C221" s="110" t="s">
        <v>1005</v>
      </c>
      <c r="D221" s="452">
        <v>209</v>
      </c>
      <c r="E221" s="1130">
        <f>(D221/G222)-1</f>
        <v>-2.3364485981308358E-2</v>
      </c>
      <c r="F221" s="115" t="s">
        <v>839</v>
      </c>
      <c r="G221" s="449">
        <v>231</v>
      </c>
      <c r="H221" s="1135">
        <v>-3.3472803347280311E-2</v>
      </c>
      <c r="I221" s="113" t="s">
        <v>383</v>
      </c>
      <c r="J221" s="449">
        <v>219</v>
      </c>
      <c r="K221" s="513">
        <v>9.2165898617511122E-3</v>
      </c>
      <c r="L221" s="117" t="s">
        <v>411</v>
      </c>
      <c r="M221" s="449">
        <v>202</v>
      </c>
      <c r="N221" s="1139">
        <v>-0.12173913043478257</v>
      </c>
      <c r="O221" s="113" t="s">
        <v>378</v>
      </c>
      <c r="P221" s="449">
        <v>215</v>
      </c>
      <c r="Q221" s="510">
        <v>2.8708133971291794E-2</v>
      </c>
    </row>
    <row r="222" spans="2:17" s="429" customFormat="1" ht="27.75" customHeight="1">
      <c r="B222" s="427">
        <v>162</v>
      </c>
      <c r="C222" s="115" t="s">
        <v>1006</v>
      </c>
      <c r="D222" s="449">
        <v>197</v>
      </c>
      <c r="E222" s="1135">
        <v>-0.15811965811965811</v>
      </c>
      <c r="F222" s="115" t="s">
        <v>378</v>
      </c>
      <c r="G222" s="449">
        <v>214</v>
      </c>
      <c r="H222" s="1135">
        <v>-6.5502183406113579E-2</v>
      </c>
      <c r="I222" s="113" t="s">
        <v>840</v>
      </c>
      <c r="J222" s="449">
        <v>206</v>
      </c>
      <c r="K222" s="513">
        <v>8.4210526315789513E-2</v>
      </c>
      <c r="L222" s="117" t="s">
        <v>840</v>
      </c>
      <c r="M222" s="449">
        <v>190</v>
      </c>
      <c r="N222" s="1139">
        <v>-0.17391304347826086</v>
      </c>
      <c r="O222" s="744" t="s">
        <v>838</v>
      </c>
      <c r="P222" s="449">
        <v>213</v>
      </c>
      <c r="Q222" s="510">
        <v>0.25294117647058822</v>
      </c>
    </row>
    <row r="223" spans="2:17" s="429" customFormat="1" ht="27.75" customHeight="1">
      <c r="B223" s="427">
        <v>163</v>
      </c>
      <c r="C223" s="115" t="s">
        <v>1007</v>
      </c>
      <c r="D223" s="449">
        <v>180</v>
      </c>
      <c r="E223" s="477">
        <v>7.7844311377245567E-2</v>
      </c>
      <c r="F223" s="115" t="s">
        <v>841</v>
      </c>
      <c r="G223" s="449">
        <v>195</v>
      </c>
      <c r="H223" s="477">
        <v>1.5625E-2</v>
      </c>
      <c r="I223" s="113" t="s">
        <v>841</v>
      </c>
      <c r="J223" s="449">
        <v>192</v>
      </c>
      <c r="K223" s="513">
        <v>1.5873015873015817E-2</v>
      </c>
      <c r="L223" s="117" t="s">
        <v>841</v>
      </c>
      <c r="M223" s="449">
        <v>189</v>
      </c>
      <c r="N223" s="1139">
        <v>-1.0471204188481686E-2</v>
      </c>
      <c r="O223" s="113" t="s">
        <v>837</v>
      </c>
      <c r="P223" s="449">
        <v>209</v>
      </c>
      <c r="Q223" s="510">
        <v>5.555555555555558E-2</v>
      </c>
    </row>
    <row r="224" spans="2:17" s="429" customFormat="1" ht="27.75" customHeight="1">
      <c r="B224" s="427">
        <v>164</v>
      </c>
      <c r="C224" s="115" t="s">
        <v>1008</v>
      </c>
      <c r="D224" s="449">
        <v>179</v>
      </c>
      <c r="E224" s="477">
        <v>0.21768707482993199</v>
      </c>
      <c r="F224" s="115" t="s">
        <v>842</v>
      </c>
      <c r="G224" s="449">
        <v>195</v>
      </c>
      <c r="H224" s="477">
        <v>0.14035087719298245</v>
      </c>
      <c r="I224" s="113" t="s">
        <v>843</v>
      </c>
      <c r="J224" s="449">
        <v>190</v>
      </c>
      <c r="K224" s="513">
        <v>6.7415730337078594E-2</v>
      </c>
      <c r="L224" s="117" t="s">
        <v>844</v>
      </c>
      <c r="M224" s="449">
        <v>186</v>
      </c>
      <c r="N224" s="510">
        <v>7.5144508670520249E-2</v>
      </c>
      <c r="O224" s="113" t="s">
        <v>843</v>
      </c>
      <c r="P224" s="449">
        <v>206</v>
      </c>
      <c r="Q224" s="1139">
        <v>-0.18577075098814233</v>
      </c>
    </row>
    <row r="225" spans="2:17" s="429" customFormat="1" ht="27.75" customHeight="1">
      <c r="B225" s="427">
        <v>165</v>
      </c>
      <c r="C225" s="115" t="s">
        <v>1009</v>
      </c>
      <c r="D225" s="449">
        <v>176</v>
      </c>
      <c r="E225" s="477">
        <v>1.1494252873563315E-2</v>
      </c>
      <c r="F225" s="115" t="s">
        <v>381</v>
      </c>
      <c r="G225" s="449">
        <v>192</v>
      </c>
      <c r="H225" s="477">
        <v>6.0773480662983381E-2</v>
      </c>
      <c r="I225" s="113" t="s">
        <v>844</v>
      </c>
      <c r="J225" s="449">
        <v>183</v>
      </c>
      <c r="K225" s="1138">
        <v>-1.6129032258064502E-2</v>
      </c>
      <c r="L225" s="117" t="s">
        <v>381</v>
      </c>
      <c r="M225" s="449">
        <v>182</v>
      </c>
      <c r="N225" s="510">
        <v>9.6385542168674787E-2</v>
      </c>
      <c r="O225" s="113" t="s">
        <v>841</v>
      </c>
      <c r="P225" s="449">
        <v>191</v>
      </c>
      <c r="Q225" s="510">
        <v>1.0582010582010692E-2</v>
      </c>
    </row>
    <row r="226" spans="2:17" s="429" customFormat="1" ht="27.75" customHeight="1">
      <c r="B226" s="427">
        <v>166</v>
      </c>
      <c r="C226" s="115" t="s">
        <v>1010</v>
      </c>
      <c r="D226" s="449">
        <v>173</v>
      </c>
      <c r="E226" s="477">
        <v>4.8484848484848575E-2</v>
      </c>
      <c r="F226" s="115" t="s">
        <v>845</v>
      </c>
      <c r="G226" s="449">
        <v>174</v>
      </c>
      <c r="H226" s="477">
        <v>9.4339622641509413E-2</v>
      </c>
      <c r="I226" s="113" t="s">
        <v>381</v>
      </c>
      <c r="J226" s="449">
        <v>181</v>
      </c>
      <c r="K226" s="1138">
        <v>-5.494505494505475E-3</v>
      </c>
      <c r="L226" s="117" t="s">
        <v>843</v>
      </c>
      <c r="M226" s="449">
        <v>178</v>
      </c>
      <c r="N226" s="1139">
        <v>-0.13592233009708743</v>
      </c>
      <c r="O226" s="113" t="s">
        <v>845</v>
      </c>
      <c r="P226" s="449">
        <v>189</v>
      </c>
      <c r="Q226" s="510">
        <v>2.1621621621621623E-2</v>
      </c>
    </row>
    <row r="227" spans="2:17" s="429" customFormat="1" ht="27.75" customHeight="1">
      <c r="B227" s="427">
        <v>167</v>
      </c>
      <c r="C227" s="115" t="s">
        <v>1011</v>
      </c>
      <c r="D227" s="449">
        <v>172</v>
      </c>
      <c r="E227" s="1135">
        <v>-0.11794871794871797</v>
      </c>
      <c r="F227" s="115" t="s">
        <v>846</v>
      </c>
      <c r="G227" s="449">
        <v>169</v>
      </c>
      <c r="H227" s="477">
        <v>0.10457516339869288</v>
      </c>
      <c r="I227" s="113" t="s">
        <v>842</v>
      </c>
      <c r="J227" s="449">
        <v>171</v>
      </c>
      <c r="K227" s="1138">
        <v>-5.8139534883721034E-3</v>
      </c>
      <c r="L227" s="117" t="s">
        <v>842</v>
      </c>
      <c r="M227" s="449">
        <v>172</v>
      </c>
      <c r="N227" s="510">
        <v>4.2424242424242475E-2</v>
      </c>
      <c r="O227" s="113" t="s">
        <v>847</v>
      </c>
      <c r="P227" s="449">
        <v>178</v>
      </c>
      <c r="Q227" s="510">
        <v>0.40157480314960625</v>
      </c>
    </row>
    <row r="228" spans="2:17" s="429" customFormat="1" ht="27.75" customHeight="1">
      <c r="B228" s="427">
        <v>168</v>
      </c>
      <c r="C228" s="115" t="s">
        <v>1012</v>
      </c>
      <c r="D228" s="449">
        <v>170</v>
      </c>
      <c r="E228" s="477">
        <v>3.0303030303030276E-2</v>
      </c>
      <c r="F228" s="115" t="s">
        <v>840</v>
      </c>
      <c r="G228" s="449">
        <v>167</v>
      </c>
      <c r="H228" s="1135">
        <v>-0.18932038834951459</v>
      </c>
      <c r="I228" s="113" t="s">
        <v>380</v>
      </c>
      <c r="J228" s="449">
        <v>161</v>
      </c>
      <c r="K228" s="1138">
        <v>-1.2269938650306789E-2</v>
      </c>
      <c r="L228" s="117" t="s">
        <v>380</v>
      </c>
      <c r="M228" s="449">
        <v>163</v>
      </c>
      <c r="N228" s="510">
        <v>1.8750000000000044E-2</v>
      </c>
      <c r="O228" s="113" t="s">
        <v>844</v>
      </c>
      <c r="P228" s="449">
        <v>173</v>
      </c>
      <c r="Q228" s="510">
        <v>2.9761904761904656E-2</v>
      </c>
    </row>
    <row r="229" spans="2:17" s="429" customFormat="1" ht="27.75" customHeight="1">
      <c r="B229" s="427">
        <v>169</v>
      </c>
      <c r="C229" s="115" t="s">
        <v>1013</v>
      </c>
      <c r="D229" s="449">
        <v>167</v>
      </c>
      <c r="E229" s="477">
        <v>4.3749999999999956E-2</v>
      </c>
      <c r="F229" s="115" t="s">
        <v>844</v>
      </c>
      <c r="G229" s="449">
        <v>165</v>
      </c>
      <c r="H229" s="1135">
        <v>-9.8360655737704916E-2</v>
      </c>
      <c r="I229" s="113" t="s">
        <v>845</v>
      </c>
      <c r="J229" s="449">
        <v>159</v>
      </c>
      <c r="K229" s="513">
        <v>1.9230769230769162E-2</v>
      </c>
      <c r="L229" s="117" t="s">
        <v>848</v>
      </c>
      <c r="M229" s="449">
        <v>161</v>
      </c>
      <c r="N229" s="510">
        <v>8.783783783783794E-2</v>
      </c>
      <c r="O229" s="113" t="s">
        <v>381</v>
      </c>
      <c r="P229" s="449">
        <v>166</v>
      </c>
      <c r="Q229" s="510">
        <v>0.12925170068027203</v>
      </c>
    </row>
    <row r="230" spans="2:17" s="429" customFormat="1" ht="27.75" customHeight="1">
      <c r="B230" s="427">
        <v>170</v>
      </c>
      <c r="C230" s="115" t="s">
        <v>1014</v>
      </c>
      <c r="D230" s="449">
        <v>166</v>
      </c>
      <c r="E230" s="1135">
        <v>-0.14871794871794874</v>
      </c>
      <c r="F230" s="115" t="s">
        <v>380</v>
      </c>
      <c r="G230" s="449">
        <v>165</v>
      </c>
      <c r="H230" s="477">
        <v>2.4844720496894457E-2</v>
      </c>
      <c r="I230" s="113" t="s">
        <v>849</v>
      </c>
      <c r="J230" s="449">
        <v>158</v>
      </c>
      <c r="K230" s="1138">
        <v>-6.2893081761006275E-3</v>
      </c>
      <c r="L230" s="117" t="s">
        <v>849</v>
      </c>
      <c r="M230" s="449">
        <v>159</v>
      </c>
      <c r="N230" s="510">
        <v>8.9041095890410871E-2</v>
      </c>
      <c r="O230" s="113" t="s">
        <v>842</v>
      </c>
      <c r="P230" s="449">
        <v>165</v>
      </c>
      <c r="Q230" s="1139">
        <v>-0.11290322580645162</v>
      </c>
    </row>
    <row r="231" spans="2:17" s="429" customFormat="1" ht="27.75" customHeight="1">
      <c r="B231" s="427">
        <v>171</v>
      </c>
      <c r="C231" s="115" t="s">
        <v>414</v>
      </c>
      <c r="D231" s="449">
        <v>165</v>
      </c>
      <c r="E231" s="477">
        <v>0.13013698630136994</v>
      </c>
      <c r="F231" s="115" t="s">
        <v>843</v>
      </c>
      <c r="G231" s="449">
        <v>160</v>
      </c>
      <c r="H231" s="1135">
        <v>-0.15789473684210531</v>
      </c>
      <c r="I231" s="113" t="s">
        <v>846</v>
      </c>
      <c r="J231" s="449">
        <v>153</v>
      </c>
      <c r="K231" s="513">
        <v>0</v>
      </c>
      <c r="L231" s="117" t="s">
        <v>845</v>
      </c>
      <c r="M231" s="449">
        <v>156</v>
      </c>
      <c r="N231" s="1139">
        <v>-0.17460317460317465</v>
      </c>
      <c r="O231" s="113" t="s">
        <v>380</v>
      </c>
      <c r="P231" s="449">
        <v>160</v>
      </c>
      <c r="Q231" s="1139">
        <v>-5.3254437869822535E-2</v>
      </c>
    </row>
    <row r="232" spans="2:17" s="429" customFormat="1" ht="27.75" customHeight="1">
      <c r="B232" s="427">
        <v>172</v>
      </c>
      <c r="C232" s="115" t="s">
        <v>1015</v>
      </c>
      <c r="D232" s="449">
        <v>156</v>
      </c>
      <c r="E232" s="477">
        <v>9.8591549295774739E-2</v>
      </c>
      <c r="F232" s="115" t="s">
        <v>848</v>
      </c>
      <c r="G232" s="449">
        <v>148</v>
      </c>
      <c r="H232" s="1135">
        <v>-0.37036999999999998</v>
      </c>
      <c r="I232" s="113" t="s">
        <v>414</v>
      </c>
      <c r="J232" s="449">
        <v>147</v>
      </c>
      <c r="K232" s="513">
        <v>0.13953488372093026</v>
      </c>
      <c r="L232" s="117" t="s">
        <v>846</v>
      </c>
      <c r="M232" s="449">
        <v>153</v>
      </c>
      <c r="N232" s="510">
        <v>0.17692307692307696</v>
      </c>
      <c r="O232" s="113" t="s">
        <v>848</v>
      </c>
      <c r="P232" s="449">
        <v>148</v>
      </c>
      <c r="Q232" s="510">
        <v>0.1472868217054264</v>
      </c>
    </row>
    <row r="233" spans="2:17" s="429" customFormat="1" ht="27.75" customHeight="1">
      <c r="B233" s="427">
        <v>173</v>
      </c>
      <c r="C233" s="485" t="s">
        <v>1016</v>
      </c>
      <c r="D233" s="449">
        <v>155</v>
      </c>
      <c r="E233" s="1135">
        <v>-0.44444444444444442</v>
      </c>
      <c r="F233" s="115" t="s">
        <v>850</v>
      </c>
      <c r="G233" s="449">
        <v>147</v>
      </c>
      <c r="H233" s="477">
        <v>0.23529411764705888</v>
      </c>
      <c r="I233" s="113" t="s">
        <v>385</v>
      </c>
      <c r="J233" s="449">
        <v>146</v>
      </c>
      <c r="K233" s="513">
        <v>5.0359712230215736E-2</v>
      </c>
      <c r="L233" s="117" t="s">
        <v>851</v>
      </c>
      <c r="M233" s="449">
        <v>149</v>
      </c>
      <c r="N233" s="510">
        <v>0.12030075187969924</v>
      </c>
      <c r="O233" s="113" t="s">
        <v>849</v>
      </c>
      <c r="P233" s="449">
        <v>146</v>
      </c>
      <c r="Q233" s="1139">
        <v>-2.0134228187919434E-2</v>
      </c>
    </row>
    <row r="234" spans="2:17" s="429" customFormat="1" ht="27.75" customHeight="1">
      <c r="B234" s="427">
        <v>174</v>
      </c>
      <c r="C234" s="115" t="s">
        <v>394</v>
      </c>
      <c r="D234" s="449">
        <v>155</v>
      </c>
      <c r="E234" s="440">
        <v>1.5</v>
      </c>
      <c r="F234" s="115" t="s">
        <v>414</v>
      </c>
      <c r="G234" s="449">
        <v>146</v>
      </c>
      <c r="H234" s="1135">
        <v>-6.8027210884353817E-3</v>
      </c>
      <c r="I234" s="113" t="s">
        <v>852</v>
      </c>
      <c r="J234" s="449">
        <v>142</v>
      </c>
      <c r="K234" s="513">
        <v>0.27927927927927931</v>
      </c>
      <c r="L234" s="117" t="s">
        <v>385</v>
      </c>
      <c r="M234" s="449">
        <v>139</v>
      </c>
      <c r="N234" s="1139">
        <v>-2.1126760563380254E-2</v>
      </c>
      <c r="O234" s="113" t="s">
        <v>390</v>
      </c>
      <c r="P234" s="449">
        <v>144</v>
      </c>
      <c r="Q234" s="1139">
        <v>-6.4935064935064957E-2</v>
      </c>
    </row>
    <row r="235" spans="2:17" s="429" customFormat="1" ht="27.75" customHeight="1" thickBot="1">
      <c r="B235" s="428">
        <v>175</v>
      </c>
      <c r="C235" s="111" t="s">
        <v>1017</v>
      </c>
      <c r="D235" s="453">
        <v>154</v>
      </c>
      <c r="E235" s="465">
        <f>(D235/G247)-1</f>
        <v>9.219858156028371E-2</v>
      </c>
      <c r="F235" s="431" t="s">
        <v>853</v>
      </c>
      <c r="G235" s="450">
        <v>145</v>
      </c>
      <c r="H235" s="478">
        <v>4.3165467625899234E-2</v>
      </c>
      <c r="I235" s="128" t="s">
        <v>853</v>
      </c>
      <c r="J235" s="450">
        <v>139</v>
      </c>
      <c r="K235" s="514">
        <v>0.18803418803418803</v>
      </c>
      <c r="L235" s="119" t="s">
        <v>854</v>
      </c>
      <c r="M235" s="450">
        <v>138</v>
      </c>
      <c r="N235" s="511">
        <v>0.11290322580645151</v>
      </c>
      <c r="O235" s="128" t="s">
        <v>385</v>
      </c>
      <c r="P235" s="450">
        <v>142</v>
      </c>
      <c r="Q235" s="1140">
        <v>-1.388888888888884E-2</v>
      </c>
    </row>
    <row r="240" spans="2:17" s="429" customFormat="1" ht="16.5" customHeight="1">
      <c r="B240" s="93"/>
      <c r="C240" s="108"/>
      <c r="D240" s="96"/>
      <c r="E240" s="436"/>
      <c r="F240" s="108"/>
      <c r="G240" s="96"/>
      <c r="H240" s="436"/>
      <c r="I240" s="112"/>
      <c r="J240" s="96"/>
      <c r="K240" s="441"/>
      <c r="L240" s="112"/>
      <c r="M240" s="96"/>
      <c r="N240" s="441"/>
      <c r="O240" s="112"/>
      <c r="P240" s="96"/>
      <c r="Q240" s="441"/>
    </row>
    <row r="241" spans="2:17" s="429" customFormat="1" ht="38.25" customHeight="1">
      <c r="B241" s="93"/>
      <c r="C241" s="93"/>
      <c r="D241" s="93"/>
      <c r="E241" s="447"/>
      <c r="F241" s="1357"/>
      <c r="G241" s="1357"/>
      <c r="H241" s="1357"/>
      <c r="I241" s="1357"/>
      <c r="J241" s="1357"/>
      <c r="K241" s="1357"/>
      <c r="L241" s="1357"/>
      <c r="M241" s="1357"/>
      <c r="N241" s="1357"/>
      <c r="O241" s="1357"/>
      <c r="P241" s="1357"/>
      <c r="Q241" s="441"/>
    </row>
    <row r="242" spans="2:17" s="429" customFormat="1" ht="13.35" customHeight="1" thickBot="1">
      <c r="B242" s="93"/>
      <c r="C242" s="108"/>
      <c r="D242" s="96"/>
      <c r="E242" s="436"/>
      <c r="F242" s="108"/>
      <c r="G242" s="96"/>
      <c r="H242" s="436"/>
      <c r="I242" s="112"/>
      <c r="J242" s="96"/>
      <c r="K242" s="441"/>
      <c r="L242" s="112"/>
      <c r="M242" s="96"/>
      <c r="N242" s="441"/>
      <c r="O242" s="112"/>
      <c r="P242" s="96"/>
      <c r="Q242" s="441"/>
    </row>
    <row r="243" spans="2:17" s="429" customFormat="1" ht="30.75" customHeight="1">
      <c r="B243" s="1348" t="s">
        <v>211</v>
      </c>
      <c r="C243" s="1350" t="s">
        <v>786</v>
      </c>
      <c r="D243" s="1351"/>
      <c r="E243" s="1352"/>
      <c r="F243" s="1350" t="s">
        <v>778</v>
      </c>
      <c r="G243" s="1351"/>
      <c r="H243" s="1352"/>
      <c r="I243" s="1353" t="s">
        <v>780</v>
      </c>
      <c r="J243" s="1354"/>
      <c r="K243" s="1355"/>
      <c r="L243" s="1353" t="s">
        <v>782</v>
      </c>
      <c r="M243" s="1354"/>
      <c r="N243" s="1355"/>
      <c r="O243" s="1353" t="s">
        <v>784</v>
      </c>
      <c r="P243" s="1354"/>
      <c r="Q243" s="1355"/>
    </row>
    <row r="244" spans="2:17" s="429" customFormat="1" ht="30.75" customHeight="1" thickBot="1">
      <c r="B244" s="1356"/>
      <c r="C244" s="199" t="s">
        <v>630</v>
      </c>
      <c r="D244" s="126" t="s">
        <v>257</v>
      </c>
      <c r="E244" s="439" t="s">
        <v>13</v>
      </c>
      <c r="F244" s="199" t="s">
        <v>630</v>
      </c>
      <c r="G244" s="126" t="s">
        <v>257</v>
      </c>
      <c r="H244" s="439" t="s">
        <v>13</v>
      </c>
      <c r="I244" s="200" t="s">
        <v>630</v>
      </c>
      <c r="J244" s="126" t="s">
        <v>257</v>
      </c>
      <c r="K244" s="443" t="s">
        <v>13</v>
      </c>
      <c r="L244" s="201" t="s">
        <v>630</v>
      </c>
      <c r="M244" s="126" t="s">
        <v>257</v>
      </c>
      <c r="N244" s="445" t="s">
        <v>13</v>
      </c>
      <c r="O244" s="202" t="s">
        <v>630</v>
      </c>
      <c r="P244" s="126" t="s">
        <v>257</v>
      </c>
      <c r="Q244" s="445" t="s">
        <v>13</v>
      </c>
    </row>
    <row r="245" spans="2:17" s="429" customFormat="1" ht="27.75" customHeight="1">
      <c r="B245" s="426">
        <v>176</v>
      </c>
      <c r="C245" s="127" t="s">
        <v>1018</v>
      </c>
      <c r="D245" s="451">
        <v>151</v>
      </c>
      <c r="E245" s="476">
        <v>4.1379310344827669E-2</v>
      </c>
      <c r="F245" s="127" t="s">
        <v>849</v>
      </c>
      <c r="G245" s="451">
        <v>145</v>
      </c>
      <c r="H245" s="1188">
        <v>-8.2278481012658222E-2</v>
      </c>
      <c r="I245" s="127" t="s">
        <v>851</v>
      </c>
      <c r="J245" s="451">
        <v>136</v>
      </c>
      <c r="K245" s="1192">
        <v>-8.7248322147650992E-2</v>
      </c>
      <c r="L245" s="116" t="s">
        <v>855</v>
      </c>
      <c r="M245" s="451">
        <v>136</v>
      </c>
      <c r="N245" s="509">
        <v>3.8167938931297662E-2</v>
      </c>
      <c r="O245" s="127" t="s">
        <v>851</v>
      </c>
      <c r="P245" s="451">
        <v>133</v>
      </c>
      <c r="Q245" s="509">
        <v>0.20909090909090899</v>
      </c>
    </row>
    <row r="246" spans="2:17" s="429" customFormat="1" ht="27.75" customHeight="1">
      <c r="B246" s="427">
        <v>177</v>
      </c>
      <c r="C246" s="115" t="s">
        <v>1019</v>
      </c>
      <c r="D246" s="449">
        <v>143</v>
      </c>
      <c r="E246" s="1135">
        <v>-1.379310344827589E-2</v>
      </c>
      <c r="F246" s="115" t="s">
        <v>851</v>
      </c>
      <c r="G246" s="449">
        <v>142</v>
      </c>
      <c r="H246" s="477">
        <v>4.4117647058823595E-2</v>
      </c>
      <c r="I246" s="113" t="s">
        <v>856</v>
      </c>
      <c r="J246" s="449">
        <v>135</v>
      </c>
      <c r="K246" s="513">
        <v>0.125</v>
      </c>
      <c r="L246" s="117" t="s">
        <v>414</v>
      </c>
      <c r="M246" s="449">
        <v>129</v>
      </c>
      <c r="N246" s="1139">
        <v>-3.007518796992481E-2</v>
      </c>
      <c r="O246" s="113" t="s">
        <v>414</v>
      </c>
      <c r="P246" s="449">
        <v>133</v>
      </c>
      <c r="Q246" s="1139">
        <v>-0.15286624203821653</v>
      </c>
    </row>
    <row r="247" spans="2:17" s="429" customFormat="1" ht="27.75" customHeight="1">
      <c r="B247" s="427">
        <v>178</v>
      </c>
      <c r="C247" s="115" t="s">
        <v>1020</v>
      </c>
      <c r="D247" s="449">
        <v>143</v>
      </c>
      <c r="E247" s="477">
        <v>6.7164179104477695E-2</v>
      </c>
      <c r="F247" s="115" t="s">
        <v>382</v>
      </c>
      <c r="G247" s="449">
        <v>141</v>
      </c>
      <c r="H247" s="477">
        <v>0.12799999999999989</v>
      </c>
      <c r="I247" s="113" t="s">
        <v>855</v>
      </c>
      <c r="J247" s="449">
        <v>127</v>
      </c>
      <c r="K247" s="1138">
        <v>-6.6176470588235281E-2</v>
      </c>
      <c r="L247" s="117" t="s">
        <v>850</v>
      </c>
      <c r="M247" s="449">
        <v>129</v>
      </c>
      <c r="N247" s="510">
        <v>6.6115702479338845E-2</v>
      </c>
      <c r="O247" s="114" t="s">
        <v>413</v>
      </c>
      <c r="P247" s="449">
        <v>132</v>
      </c>
      <c r="Q247" s="510">
        <v>2.3255813953488413E-2</v>
      </c>
    </row>
    <row r="248" spans="2:17" s="429" customFormat="1" ht="27.75" customHeight="1">
      <c r="B248" s="427">
        <v>179</v>
      </c>
      <c r="C248" s="115" t="s">
        <v>1021</v>
      </c>
      <c r="D248" s="449">
        <v>141</v>
      </c>
      <c r="E248" s="1135">
        <v>-0.16568047337278102</v>
      </c>
      <c r="F248" s="115" t="s">
        <v>385</v>
      </c>
      <c r="G248" s="449">
        <v>139</v>
      </c>
      <c r="H248" s="1135">
        <v>-4.7945205479452024E-2</v>
      </c>
      <c r="I248" s="113" t="s">
        <v>854</v>
      </c>
      <c r="J248" s="449">
        <v>126</v>
      </c>
      <c r="K248" s="1138">
        <v>-8.6956521739130488E-2</v>
      </c>
      <c r="L248" s="118" t="s">
        <v>413</v>
      </c>
      <c r="M248" s="449">
        <v>121</v>
      </c>
      <c r="N248" s="1139">
        <v>-8.333333333333337E-2</v>
      </c>
      <c r="O248" s="113" t="s">
        <v>855</v>
      </c>
      <c r="P248" s="449">
        <v>131</v>
      </c>
      <c r="Q248" s="1139">
        <v>-0.18633540372670809</v>
      </c>
    </row>
    <row r="249" spans="2:17" s="429" customFormat="1" ht="27.75" customHeight="1">
      <c r="B249" s="427">
        <v>180</v>
      </c>
      <c r="C249" s="115" t="s">
        <v>1022</v>
      </c>
      <c r="D249" s="449">
        <v>138</v>
      </c>
      <c r="E249" s="1135">
        <v>-6.7567567567567544E-2</v>
      </c>
      <c r="F249" s="115" t="s">
        <v>856</v>
      </c>
      <c r="G249" s="449">
        <v>134</v>
      </c>
      <c r="H249" s="1135">
        <v>-7.4074074074074181E-3</v>
      </c>
      <c r="I249" s="113" t="s">
        <v>382</v>
      </c>
      <c r="J249" s="449">
        <v>125</v>
      </c>
      <c r="K249" s="513">
        <v>0.15740740740740744</v>
      </c>
      <c r="L249" s="117" t="s">
        <v>847</v>
      </c>
      <c r="M249" s="449">
        <v>121</v>
      </c>
      <c r="N249" s="1139">
        <v>-0.3202247191011236</v>
      </c>
      <c r="O249" s="113" t="s">
        <v>846</v>
      </c>
      <c r="P249" s="449">
        <v>130</v>
      </c>
      <c r="Q249" s="510">
        <v>4.8387096774193505E-2</v>
      </c>
    </row>
    <row r="250" spans="2:17" s="429" customFormat="1" ht="27.75" customHeight="1">
      <c r="B250" s="427">
        <v>181</v>
      </c>
      <c r="C250" s="115" t="s">
        <v>1023</v>
      </c>
      <c r="D250" s="449">
        <v>136</v>
      </c>
      <c r="E250" s="477">
        <v>4.6153846153846212E-2</v>
      </c>
      <c r="F250" s="115" t="s">
        <v>855</v>
      </c>
      <c r="G250" s="449">
        <v>130</v>
      </c>
      <c r="H250" s="477">
        <v>2.3622047244094446E-2</v>
      </c>
      <c r="I250" s="113" t="s">
        <v>386</v>
      </c>
      <c r="J250" s="449">
        <v>120</v>
      </c>
      <c r="K250" s="513">
        <v>0.15384615384615374</v>
      </c>
      <c r="L250" s="117" t="s">
        <v>856</v>
      </c>
      <c r="M250" s="449">
        <v>120</v>
      </c>
      <c r="N250" s="510">
        <v>2.564102564102555E-2</v>
      </c>
      <c r="O250" s="113" t="s">
        <v>854</v>
      </c>
      <c r="P250" s="449">
        <v>124</v>
      </c>
      <c r="Q250" s="510">
        <v>2.4793388429751984E-2</v>
      </c>
    </row>
    <row r="251" spans="2:17" s="429" customFormat="1" ht="27.75" customHeight="1">
      <c r="B251" s="427">
        <v>182</v>
      </c>
      <c r="C251" s="115" t="s">
        <v>1024</v>
      </c>
      <c r="D251" s="449">
        <v>133</v>
      </c>
      <c r="E251" s="477">
        <v>5.555555555555558E-2</v>
      </c>
      <c r="F251" s="115" t="s">
        <v>852</v>
      </c>
      <c r="G251" s="449">
        <v>130</v>
      </c>
      <c r="H251" s="1135">
        <v>-8.4507042253521125E-2</v>
      </c>
      <c r="I251" s="113" t="s">
        <v>850</v>
      </c>
      <c r="J251" s="449">
        <v>119</v>
      </c>
      <c r="K251" s="1138">
        <v>-7.7519379844961267E-2</v>
      </c>
      <c r="L251" s="117" t="s">
        <v>415</v>
      </c>
      <c r="M251" s="449">
        <v>119</v>
      </c>
      <c r="N251" s="510">
        <v>0.10185185185185186</v>
      </c>
      <c r="O251" s="113" t="s">
        <v>850</v>
      </c>
      <c r="P251" s="449">
        <v>121</v>
      </c>
      <c r="Q251" s="510">
        <v>7.079646017699126E-2</v>
      </c>
    </row>
    <row r="252" spans="2:17" s="429" customFormat="1" ht="27.75" customHeight="1">
      <c r="B252" s="427">
        <v>183</v>
      </c>
      <c r="C252" s="110" t="s">
        <v>1025</v>
      </c>
      <c r="D252" s="452">
        <v>131</v>
      </c>
      <c r="E252" s="1130">
        <f>(D252/G248)-1</f>
        <v>-5.7553956834532349E-2</v>
      </c>
      <c r="F252" s="115" t="s">
        <v>847</v>
      </c>
      <c r="G252" s="449">
        <v>126</v>
      </c>
      <c r="H252" s="477">
        <v>7.6923076923076872E-2</v>
      </c>
      <c r="I252" s="113" t="s">
        <v>857</v>
      </c>
      <c r="J252" s="449">
        <v>118</v>
      </c>
      <c r="K252" s="513">
        <v>0.10280373831775691</v>
      </c>
      <c r="L252" s="117" t="s">
        <v>853</v>
      </c>
      <c r="M252" s="449">
        <v>117</v>
      </c>
      <c r="N252" s="510">
        <v>8.3333333333333259E-2</v>
      </c>
      <c r="O252" s="113" t="s">
        <v>856</v>
      </c>
      <c r="P252" s="449">
        <v>117</v>
      </c>
      <c r="Q252" s="510">
        <v>3.539823008849563E-2</v>
      </c>
    </row>
    <row r="253" spans="2:17" s="429" customFormat="1" ht="27.75" customHeight="1">
      <c r="B253" s="427">
        <v>184</v>
      </c>
      <c r="C253" s="115" t="s">
        <v>1026</v>
      </c>
      <c r="D253" s="449">
        <v>124</v>
      </c>
      <c r="E253" s="477">
        <v>0.1588785046728971</v>
      </c>
      <c r="F253" s="115" t="s">
        <v>857</v>
      </c>
      <c r="G253" s="449">
        <v>124</v>
      </c>
      <c r="H253" s="477">
        <v>5.0847457627118731E-2</v>
      </c>
      <c r="I253" s="113" t="s">
        <v>847</v>
      </c>
      <c r="J253" s="449">
        <v>117</v>
      </c>
      <c r="K253" s="1138">
        <v>-3.3057851239669422E-2</v>
      </c>
      <c r="L253" s="117" t="s">
        <v>852</v>
      </c>
      <c r="M253" s="449">
        <v>111</v>
      </c>
      <c r="N253" s="1139">
        <v>-8.9285714285713969E-3</v>
      </c>
      <c r="O253" s="113" t="s">
        <v>852</v>
      </c>
      <c r="P253" s="449">
        <v>112</v>
      </c>
      <c r="Q253" s="510">
        <v>4.6728971962616717E-2</v>
      </c>
    </row>
    <row r="254" spans="2:17" s="429" customFormat="1" ht="27.75" customHeight="1">
      <c r="B254" s="427">
        <v>185</v>
      </c>
      <c r="C254" s="115" t="s">
        <v>1027</v>
      </c>
      <c r="D254" s="449">
        <v>123</v>
      </c>
      <c r="E254" s="1135">
        <v>-5.3846153846153877E-2</v>
      </c>
      <c r="F254" s="486" t="s">
        <v>413</v>
      </c>
      <c r="G254" s="449">
        <v>123</v>
      </c>
      <c r="H254" s="477">
        <v>9.8214285714285809E-2</v>
      </c>
      <c r="I254" s="113" t="s">
        <v>389</v>
      </c>
      <c r="J254" s="449">
        <v>113</v>
      </c>
      <c r="K254" s="513">
        <v>0.44871794871794868</v>
      </c>
      <c r="L254" s="117" t="s">
        <v>382</v>
      </c>
      <c r="M254" s="449">
        <v>108</v>
      </c>
      <c r="N254" s="510">
        <v>3.8461538461538547E-2</v>
      </c>
      <c r="O254" s="113" t="s">
        <v>858</v>
      </c>
      <c r="P254" s="449">
        <v>111</v>
      </c>
      <c r="Q254" s="1139">
        <v>-0.11904761904761907</v>
      </c>
    </row>
    <row r="255" spans="2:17" s="429" customFormat="1" ht="27.75" customHeight="1">
      <c r="B255" s="427">
        <v>186</v>
      </c>
      <c r="C255" s="115" t="s">
        <v>386</v>
      </c>
      <c r="D255" s="449">
        <v>121</v>
      </c>
      <c r="E255" s="477">
        <v>2.5423728813559254E-2</v>
      </c>
      <c r="F255" s="115" t="s">
        <v>859</v>
      </c>
      <c r="G255" s="449">
        <v>122</v>
      </c>
      <c r="H255" s="477">
        <v>0.46987951807228923</v>
      </c>
      <c r="I255" s="114" t="s">
        <v>413</v>
      </c>
      <c r="J255" s="449">
        <v>112</v>
      </c>
      <c r="K255" s="1138">
        <v>-7.4380165289256173E-2</v>
      </c>
      <c r="L255" s="117" t="s">
        <v>857</v>
      </c>
      <c r="M255" s="449">
        <v>107</v>
      </c>
      <c r="N255" s="1139">
        <v>-1.834862385321101E-2</v>
      </c>
      <c r="O255" s="113" t="s">
        <v>857</v>
      </c>
      <c r="P255" s="449">
        <v>109</v>
      </c>
      <c r="Q255" s="510">
        <v>7.9207920792079278E-2</v>
      </c>
    </row>
    <row r="256" spans="2:17" s="429" customFormat="1" ht="27.75" customHeight="1">
      <c r="B256" s="427">
        <v>187</v>
      </c>
      <c r="C256" s="115" t="s">
        <v>1028</v>
      </c>
      <c r="D256" s="449">
        <v>119</v>
      </c>
      <c r="E256" s="1135">
        <v>-4.0322580645161255E-2</v>
      </c>
      <c r="F256" s="115" t="s">
        <v>386</v>
      </c>
      <c r="G256" s="449">
        <v>118</v>
      </c>
      <c r="H256" s="1135">
        <v>-1.6666666666666718E-2</v>
      </c>
      <c r="I256" s="113" t="s">
        <v>860</v>
      </c>
      <c r="J256" s="449">
        <v>108</v>
      </c>
      <c r="K256" s="513">
        <v>0.96363636363636362</v>
      </c>
      <c r="L256" s="117" t="s">
        <v>386</v>
      </c>
      <c r="M256" s="449">
        <v>104</v>
      </c>
      <c r="N256" s="510">
        <v>0</v>
      </c>
      <c r="O256" s="113" t="s">
        <v>853</v>
      </c>
      <c r="P256" s="449">
        <v>108</v>
      </c>
      <c r="Q256" s="510">
        <v>8.0000000000000071E-2</v>
      </c>
    </row>
    <row r="257" spans="2:17" s="429" customFormat="1" ht="27.75" customHeight="1">
      <c r="B257" s="427">
        <v>188</v>
      </c>
      <c r="C257" s="115" t="s">
        <v>1029</v>
      </c>
      <c r="D257" s="449">
        <v>116</v>
      </c>
      <c r="E257" s="1135">
        <v>-4.9180327868852514E-2</v>
      </c>
      <c r="F257" s="115" t="s">
        <v>854</v>
      </c>
      <c r="G257" s="449">
        <v>117</v>
      </c>
      <c r="H257" s="1135">
        <v>-7.1428571428571397E-2</v>
      </c>
      <c r="I257" s="113" t="s">
        <v>848</v>
      </c>
      <c r="J257" s="449">
        <v>108</v>
      </c>
      <c r="K257" s="1138">
        <v>-0.32919999999999999</v>
      </c>
      <c r="L257" s="117" t="s">
        <v>387</v>
      </c>
      <c r="M257" s="449">
        <v>100</v>
      </c>
      <c r="N257" s="510">
        <v>8.6956521739130377E-2</v>
      </c>
      <c r="O257" s="113" t="s">
        <v>415</v>
      </c>
      <c r="P257" s="449">
        <v>108</v>
      </c>
      <c r="Q257" s="510">
        <v>5.8823529411764719E-2</v>
      </c>
    </row>
    <row r="258" spans="2:17" s="429" customFormat="1" ht="27.75" customHeight="1">
      <c r="B258" s="427">
        <v>189</v>
      </c>
      <c r="C258" s="115" t="s">
        <v>1030</v>
      </c>
      <c r="D258" s="449">
        <v>110</v>
      </c>
      <c r="E258" s="1135">
        <v>-5.9829059829059839E-2</v>
      </c>
      <c r="F258" s="115" t="s">
        <v>415</v>
      </c>
      <c r="G258" s="449">
        <v>107</v>
      </c>
      <c r="H258" s="477">
        <v>0</v>
      </c>
      <c r="I258" s="113" t="s">
        <v>415</v>
      </c>
      <c r="J258" s="449">
        <v>107</v>
      </c>
      <c r="K258" s="1138">
        <v>-0.10084033613445376</v>
      </c>
      <c r="L258" s="117" t="s">
        <v>861</v>
      </c>
      <c r="M258" s="449">
        <v>99</v>
      </c>
      <c r="N258" s="1139">
        <v>-2.9411764705882359E-2</v>
      </c>
      <c r="O258" s="113" t="s">
        <v>386</v>
      </c>
      <c r="P258" s="449">
        <v>104</v>
      </c>
      <c r="Q258" s="1139">
        <v>-0.11111111111111116</v>
      </c>
    </row>
    <row r="259" spans="2:17" s="429" customFormat="1" ht="27.75" customHeight="1">
      <c r="B259" s="427">
        <v>190</v>
      </c>
      <c r="C259" s="115" t="s">
        <v>1031</v>
      </c>
      <c r="D259" s="449">
        <v>109</v>
      </c>
      <c r="E259" s="477">
        <v>7.9207920792079278E-2</v>
      </c>
      <c r="F259" s="115" t="s">
        <v>862</v>
      </c>
      <c r="G259" s="449">
        <v>101</v>
      </c>
      <c r="H259" s="477">
        <v>5.2083333333333259E-2</v>
      </c>
      <c r="I259" s="113" t="s">
        <v>862</v>
      </c>
      <c r="J259" s="449">
        <v>96</v>
      </c>
      <c r="K259" s="513">
        <v>6.6666666666666652E-2</v>
      </c>
      <c r="L259" s="117" t="s">
        <v>859</v>
      </c>
      <c r="M259" s="449">
        <v>95</v>
      </c>
      <c r="N259" s="510">
        <v>0.15853658536585358</v>
      </c>
      <c r="O259" s="113" t="s">
        <v>382</v>
      </c>
      <c r="P259" s="449">
        <v>104</v>
      </c>
      <c r="Q259" s="510">
        <v>7.2164948453608213E-2</v>
      </c>
    </row>
    <row r="260" spans="2:17" s="429" customFormat="1" ht="27.75" customHeight="1">
      <c r="B260" s="427">
        <v>191</v>
      </c>
      <c r="C260" s="115" t="s">
        <v>1032</v>
      </c>
      <c r="D260" s="449">
        <v>97</v>
      </c>
      <c r="E260" s="477">
        <v>0.22784810126582289</v>
      </c>
      <c r="F260" s="115" t="s">
        <v>863</v>
      </c>
      <c r="G260" s="449">
        <v>98</v>
      </c>
      <c r="H260" s="477">
        <v>5.3763440860215006E-2</v>
      </c>
      <c r="I260" s="113" t="s">
        <v>387</v>
      </c>
      <c r="J260" s="449">
        <v>94</v>
      </c>
      <c r="K260" s="1138">
        <v>-6.0000000000000053E-2</v>
      </c>
      <c r="L260" s="117" t="s">
        <v>863</v>
      </c>
      <c r="M260" s="449">
        <v>91</v>
      </c>
      <c r="N260" s="510">
        <v>0.15189873417721511</v>
      </c>
      <c r="O260" s="113" t="s">
        <v>861</v>
      </c>
      <c r="P260" s="449">
        <v>102</v>
      </c>
      <c r="Q260" s="510">
        <v>0.30769230769230771</v>
      </c>
    </row>
    <row r="261" spans="2:17" s="429" customFormat="1" ht="27.75" customHeight="1">
      <c r="B261" s="427">
        <v>192</v>
      </c>
      <c r="C261" s="110" t="s">
        <v>1033</v>
      </c>
      <c r="D261" s="452">
        <v>92</v>
      </c>
      <c r="E261" s="1130">
        <f>(D261/G261)-1</f>
        <v>-2.1276595744680882E-2</v>
      </c>
      <c r="F261" s="115" t="s">
        <v>390</v>
      </c>
      <c r="G261" s="449">
        <v>94</v>
      </c>
      <c r="H261" s="477">
        <v>0.30555555555555558</v>
      </c>
      <c r="I261" s="113" t="s">
        <v>863</v>
      </c>
      <c r="J261" s="449">
        <v>93</v>
      </c>
      <c r="K261" s="513">
        <v>2.19780219780219E-2</v>
      </c>
      <c r="L261" s="117" t="s">
        <v>862</v>
      </c>
      <c r="M261" s="449">
        <v>90</v>
      </c>
      <c r="N261" s="510">
        <v>9.7560975609756184E-2</v>
      </c>
      <c r="O261" s="113" t="s">
        <v>389</v>
      </c>
      <c r="P261" s="449">
        <v>94</v>
      </c>
      <c r="Q261" s="510">
        <v>0</v>
      </c>
    </row>
    <row r="262" spans="2:17" s="429" customFormat="1" ht="27.75" customHeight="1">
      <c r="B262" s="427">
        <v>193</v>
      </c>
      <c r="C262" s="110" t="s">
        <v>1034</v>
      </c>
      <c r="D262" s="452">
        <v>91</v>
      </c>
      <c r="E262" s="464">
        <v>8.3333333333333259E-2</v>
      </c>
      <c r="F262" s="115" t="s">
        <v>864</v>
      </c>
      <c r="G262" s="449">
        <v>84</v>
      </c>
      <c r="H262" s="477">
        <v>3.7037037037036979E-2</v>
      </c>
      <c r="I262" s="113" t="s">
        <v>388</v>
      </c>
      <c r="J262" s="449">
        <v>84</v>
      </c>
      <c r="K262" s="513">
        <v>5.0000000000000044E-2</v>
      </c>
      <c r="L262" s="117" t="s">
        <v>394</v>
      </c>
      <c r="M262" s="449">
        <v>87</v>
      </c>
      <c r="N262" s="510">
        <v>0.19178082191780832</v>
      </c>
      <c r="O262" s="113" t="s">
        <v>387</v>
      </c>
      <c r="P262" s="449">
        <v>92</v>
      </c>
      <c r="Q262" s="510">
        <v>0.17948717948717952</v>
      </c>
    </row>
    <row r="263" spans="2:17" s="429" customFormat="1" ht="27.75" customHeight="1">
      <c r="B263" s="427">
        <v>194</v>
      </c>
      <c r="C263" s="722" t="s">
        <v>1035</v>
      </c>
      <c r="D263" s="452">
        <v>91</v>
      </c>
      <c r="E263" s="1130">
        <f>(D263/G254)-1</f>
        <v>-0.26016260162601623</v>
      </c>
      <c r="F263" s="115" t="s">
        <v>860</v>
      </c>
      <c r="G263" s="449">
        <v>82</v>
      </c>
      <c r="H263" s="1135">
        <v>-0.2407407407407407</v>
      </c>
      <c r="I263" s="113" t="s">
        <v>391</v>
      </c>
      <c r="J263" s="449">
        <v>84</v>
      </c>
      <c r="K263" s="1138">
        <v>-2.3255813953488413E-2</v>
      </c>
      <c r="L263" s="117" t="s">
        <v>391</v>
      </c>
      <c r="M263" s="449">
        <v>86</v>
      </c>
      <c r="N263" s="510">
        <v>0.28358208955223874</v>
      </c>
      <c r="O263" s="113" t="s">
        <v>865</v>
      </c>
      <c r="P263" s="449">
        <v>89</v>
      </c>
      <c r="Q263" s="510">
        <v>0.1558441558441559</v>
      </c>
    </row>
    <row r="264" spans="2:17" s="429" customFormat="1" ht="27.75" customHeight="1">
      <c r="B264" s="427">
        <v>195</v>
      </c>
      <c r="C264" s="110" t="s">
        <v>1036</v>
      </c>
      <c r="D264" s="452">
        <v>86</v>
      </c>
      <c r="E264" s="464">
        <v>0.14666666666666672</v>
      </c>
      <c r="F264" s="115" t="s">
        <v>866</v>
      </c>
      <c r="G264" s="449">
        <v>81</v>
      </c>
      <c r="H264" s="477">
        <v>0.20895522388059695</v>
      </c>
      <c r="I264" s="113" t="s">
        <v>859</v>
      </c>
      <c r="J264" s="449">
        <v>83</v>
      </c>
      <c r="K264" s="1138">
        <v>-0.12631578947368416</v>
      </c>
      <c r="L264" s="117" t="s">
        <v>865</v>
      </c>
      <c r="M264" s="449">
        <v>85</v>
      </c>
      <c r="N264" s="1139">
        <v>-4.49438202247191E-2</v>
      </c>
      <c r="O264" s="113" t="s">
        <v>862</v>
      </c>
      <c r="P264" s="449">
        <v>82</v>
      </c>
      <c r="Q264" s="1139">
        <v>-4.6511627906976716E-2</v>
      </c>
    </row>
    <row r="265" spans="2:17" s="429" customFormat="1" ht="27.75" customHeight="1">
      <c r="B265" s="427">
        <v>196</v>
      </c>
      <c r="C265" s="110" t="s">
        <v>1037</v>
      </c>
      <c r="D265" s="452">
        <v>85</v>
      </c>
      <c r="E265" s="464">
        <f>(D265/G282)-1</f>
        <v>0.18055555555555558</v>
      </c>
      <c r="F265" s="115" t="s">
        <v>867</v>
      </c>
      <c r="G265" s="449">
        <v>79</v>
      </c>
      <c r="H265" s="477">
        <v>0.11267605633802824</v>
      </c>
      <c r="I265" s="113" t="s">
        <v>864</v>
      </c>
      <c r="J265" s="449">
        <v>81</v>
      </c>
      <c r="K265" s="513">
        <v>2.5316455696202445E-2</v>
      </c>
      <c r="L265" s="117" t="s">
        <v>388</v>
      </c>
      <c r="M265" s="449">
        <v>80</v>
      </c>
      <c r="N265" s="510">
        <v>0</v>
      </c>
      <c r="O265" s="113" t="s">
        <v>859</v>
      </c>
      <c r="P265" s="449">
        <v>82</v>
      </c>
      <c r="Q265" s="510">
        <v>0.86363636363636354</v>
      </c>
    </row>
    <row r="266" spans="2:17" s="429" customFormat="1" ht="27.75" customHeight="1">
      <c r="B266" s="427">
        <v>197</v>
      </c>
      <c r="C266" s="110" t="s">
        <v>1038</v>
      </c>
      <c r="D266" s="452">
        <v>80</v>
      </c>
      <c r="E266" s="464">
        <f>(D266/G283)-1</f>
        <v>0.14285714285714279</v>
      </c>
      <c r="F266" s="115" t="s">
        <v>389</v>
      </c>
      <c r="G266" s="449">
        <v>78</v>
      </c>
      <c r="H266" s="1135">
        <v>-0.30973451327433632</v>
      </c>
      <c r="I266" s="113" t="s">
        <v>868</v>
      </c>
      <c r="J266" s="449">
        <v>78</v>
      </c>
      <c r="K266" s="513">
        <v>6.8493150684931559E-2</v>
      </c>
      <c r="L266" s="117" t="s">
        <v>864</v>
      </c>
      <c r="M266" s="449">
        <v>79</v>
      </c>
      <c r="N266" s="1139">
        <v>-1.2499999999999956E-2</v>
      </c>
      <c r="O266" s="113" t="s">
        <v>388</v>
      </c>
      <c r="P266" s="449">
        <v>80</v>
      </c>
      <c r="Q266" s="510">
        <v>0.4285714285714286</v>
      </c>
    </row>
    <row r="267" spans="2:17" s="429" customFormat="1" ht="27.75" customHeight="1">
      <c r="B267" s="427">
        <v>198</v>
      </c>
      <c r="C267" s="115" t="s">
        <v>1039</v>
      </c>
      <c r="D267" s="449">
        <v>79</v>
      </c>
      <c r="E267" s="477">
        <v>6.7567567567567544E-2</v>
      </c>
      <c r="F267" s="115" t="s">
        <v>393</v>
      </c>
      <c r="G267" s="449">
        <v>78</v>
      </c>
      <c r="H267" s="477">
        <v>6.8493150684931559E-2</v>
      </c>
      <c r="I267" s="113" t="s">
        <v>869</v>
      </c>
      <c r="J267" s="449">
        <v>78</v>
      </c>
      <c r="K267" s="1138">
        <v>-1.2658227848101222E-2</v>
      </c>
      <c r="L267" s="117" t="s">
        <v>869</v>
      </c>
      <c r="M267" s="449">
        <v>79</v>
      </c>
      <c r="N267" s="510">
        <v>0.234375</v>
      </c>
      <c r="O267" s="113" t="s">
        <v>864</v>
      </c>
      <c r="P267" s="449">
        <v>80</v>
      </c>
      <c r="Q267" s="1139">
        <v>-0.58549222797927469</v>
      </c>
    </row>
    <row r="268" spans="2:17" s="429" customFormat="1" ht="27.75" customHeight="1">
      <c r="B268" s="427">
        <v>199</v>
      </c>
      <c r="C268" s="115" t="s">
        <v>1040</v>
      </c>
      <c r="D268" s="449">
        <v>77</v>
      </c>
      <c r="E268" s="1135">
        <v>-0.2142857142857143</v>
      </c>
      <c r="F268" s="115" t="s">
        <v>391</v>
      </c>
      <c r="G268" s="449">
        <v>77</v>
      </c>
      <c r="H268" s="1135">
        <v>-8.333333333333337E-2</v>
      </c>
      <c r="I268" s="113" t="s">
        <v>861</v>
      </c>
      <c r="J268" s="449">
        <v>74</v>
      </c>
      <c r="K268" s="1138">
        <v>-0.25252525252525249</v>
      </c>
      <c r="L268" s="117" t="s">
        <v>389</v>
      </c>
      <c r="M268" s="449">
        <v>78</v>
      </c>
      <c r="N268" s="1139">
        <v>-0.17021276595744683</v>
      </c>
      <c r="O268" s="113" t="s">
        <v>863</v>
      </c>
      <c r="P268" s="449">
        <v>79</v>
      </c>
      <c r="Q268" s="510">
        <v>0.14492753623188404</v>
      </c>
    </row>
    <row r="269" spans="2:17" s="429" customFormat="1" ht="27.75" customHeight="1" thickBot="1">
      <c r="B269" s="428">
        <v>200</v>
      </c>
      <c r="C269" s="431" t="s">
        <v>389</v>
      </c>
      <c r="D269" s="450">
        <v>73</v>
      </c>
      <c r="E269" s="1136">
        <v>-6.4102564102564097E-2</v>
      </c>
      <c r="F269" s="431" t="s">
        <v>868</v>
      </c>
      <c r="G269" s="450">
        <v>75</v>
      </c>
      <c r="H269" s="1136">
        <v>-3.8461538461538436E-2</v>
      </c>
      <c r="I269" s="128" t="s">
        <v>393</v>
      </c>
      <c r="J269" s="450">
        <v>73</v>
      </c>
      <c r="K269" s="514">
        <v>7.3529411764705843E-2</v>
      </c>
      <c r="L269" s="119" t="s">
        <v>868</v>
      </c>
      <c r="M269" s="450">
        <v>73</v>
      </c>
      <c r="N269" s="511">
        <v>0.19672131147540983</v>
      </c>
      <c r="O269" s="128" t="s">
        <v>394</v>
      </c>
      <c r="P269" s="450">
        <v>73</v>
      </c>
      <c r="Q269" s="511">
        <v>0.21666666666666656</v>
      </c>
    </row>
    <row r="274" spans="2:17" s="429" customFormat="1" ht="16.5" customHeight="1">
      <c r="B274" s="93"/>
      <c r="C274" s="108"/>
      <c r="D274" s="96"/>
      <c r="E274" s="436"/>
      <c r="F274" s="108"/>
      <c r="G274" s="96"/>
      <c r="H274" s="436"/>
      <c r="I274" s="112"/>
      <c r="J274" s="96"/>
      <c r="K274" s="441"/>
      <c r="L274" s="112"/>
      <c r="M274" s="96"/>
      <c r="N274" s="441"/>
      <c r="O274" s="112"/>
      <c r="P274" s="96"/>
      <c r="Q274" s="441"/>
    </row>
    <row r="275" spans="2:17" s="429" customFormat="1" ht="38.25" customHeight="1">
      <c r="B275" s="93"/>
      <c r="C275" s="93"/>
      <c r="D275" s="93"/>
      <c r="E275" s="447"/>
      <c r="F275" s="1357"/>
      <c r="G275" s="1357"/>
      <c r="H275" s="1357"/>
      <c r="I275" s="1357"/>
      <c r="J275" s="1357"/>
      <c r="K275" s="1357"/>
      <c r="L275" s="1357"/>
      <c r="M275" s="1357"/>
      <c r="N275" s="1357"/>
      <c r="O275" s="1357"/>
      <c r="P275" s="1357"/>
      <c r="Q275" s="441"/>
    </row>
    <row r="276" spans="2:17" s="429" customFormat="1" ht="13.35" customHeight="1" thickBot="1">
      <c r="B276" s="93"/>
      <c r="C276" s="108"/>
      <c r="D276" s="96"/>
      <c r="E276" s="436"/>
      <c r="F276" s="108"/>
      <c r="G276" s="96"/>
      <c r="H276" s="436"/>
      <c r="I276" s="112"/>
      <c r="J276" s="96"/>
      <c r="K276" s="441"/>
      <c r="L276" s="112"/>
      <c r="M276" s="96"/>
      <c r="N276" s="441"/>
      <c r="O276" s="112"/>
      <c r="P276" s="96"/>
      <c r="Q276" s="441"/>
    </row>
    <row r="277" spans="2:17" s="429" customFormat="1" ht="30.75" customHeight="1">
      <c r="B277" s="1348" t="s">
        <v>211</v>
      </c>
      <c r="C277" s="1350" t="s">
        <v>786</v>
      </c>
      <c r="D277" s="1351"/>
      <c r="E277" s="1352"/>
      <c r="F277" s="1350" t="s">
        <v>778</v>
      </c>
      <c r="G277" s="1351"/>
      <c r="H277" s="1352"/>
      <c r="I277" s="1353" t="s">
        <v>780</v>
      </c>
      <c r="J277" s="1354"/>
      <c r="K277" s="1355"/>
      <c r="L277" s="1353" t="s">
        <v>782</v>
      </c>
      <c r="M277" s="1354"/>
      <c r="N277" s="1355"/>
      <c r="O277" s="1353" t="s">
        <v>784</v>
      </c>
      <c r="P277" s="1354"/>
      <c r="Q277" s="1355"/>
    </row>
    <row r="278" spans="2:17" s="429" customFormat="1" ht="30.75" customHeight="1" thickBot="1">
      <c r="B278" s="1356"/>
      <c r="C278" s="199" t="s">
        <v>630</v>
      </c>
      <c r="D278" s="126" t="s">
        <v>257</v>
      </c>
      <c r="E278" s="439" t="s">
        <v>13</v>
      </c>
      <c r="F278" s="199" t="s">
        <v>630</v>
      </c>
      <c r="G278" s="126" t="s">
        <v>257</v>
      </c>
      <c r="H278" s="439" t="s">
        <v>13</v>
      </c>
      <c r="I278" s="200" t="s">
        <v>630</v>
      </c>
      <c r="J278" s="126" t="s">
        <v>257</v>
      </c>
      <c r="K278" s="443" t="s">
        <v>13</v>
      </c>
      <c r="L278" s="201" t="s">
        <v>630</v>
      </c>
      <c r="M278" s="126" t="s">
        <v>257</v>
      </c>
      <c r="N278" s="445" t="s">
        <v>13</v>
      </c>
      <c r="O278" s="202" t="s">
        <v>630</v>
      </c>
      <c r="P278" s="126" t="s">
        <v>257</v>
      </c>
      <c r="Q278" s="445" t="s">
        <v>13</v>
      </c>
    </row>
    <row r="279" spans="2:17" s="429" customFormat="1" ht="27.75" customHeight="1">
      <c r="B279" s="426">
        <v>201</v>
      </c>
      <c r="C279" s="127" t="s">
        <v>393</v>
      </c>
      <c r="D279" s="451">
        <v>72</v>
      </c>
      <c r="E279" s="1188">
        <v>-7.6923076923076872E-2</v>
      </c>
      <c r="F279" s="127" t="s">
        <v>869</v>
      </c>
      <c r="G279" s="451">
        <v>74</v>
      </c>
      <c r="H279" s="1188">
        <v>-5.1282051282051322E-2</v>
      </c>
      <c r="I279" s="127" t="s">
        <v>390</v>
      </c>
      <c r="J279" s="451">
        <v>72</v>
      </c>
      <c r="K279" s="512">
        <v>0.33333333333333326</v>
      </c>
      <c r="L279" s="116" t="s">
        <v>866</v>
      </c>
      <c r="M279" s="451">
        <v>72</v>
      </c>
      <c r="N279" s="509">
        <v>7.4626865671641784E-2</v>
      </c>
      <c r="O279" s="127" t="s">
        <v>391</v>
      </c>
      <c r="P279" s="451">
        <v>67</v>
      </c>
      <c r="Q279" s="509">
        <v>0.28846153846153855</v>
      </c>
    </row>
    <row r="280" spans="2:17" s="429" customFormat="1" ht="27.75" customHeight="1">
      <c r="B280" s="427">
        <v>202</v>
      </c>
      <c r="C280" s="115" t="s">
        <v>1041</v>
      </c>
      <c r="D280" s="449">
        <v>72</v>
      </c>
      <c r="E280" s="477">
        <v>7.4626865671641784E-2</v>
      </c>
      <c r="F280" s="115" t="s">
        <v>392</v>
      </c>
      <c r="G280" s="449">
        <v>73</v>
      </c>
      <c r="H280" s="477">
        <v>5.7971014492753659E-2</v>
      </c>
      <c r="I280" s="113" t="s">
        <v>867</v>
      </c>
      <c r="J280" s="449">
        <v>71</v>
      </c>
      <c r="K280" s="513">
        <v>5.9701492537313383E-2</v>
      </c>
      <c r="L280" s="117" t="s">
        <v>392</v>
      </c>
      <c r="M280" s="449">
        <v>68</v>
      </c>
      <c r="N280" s="510">
        <v>3.0303030303030276E-2</v>
      </c>
      <c r="O280" s="113" t="s">
        <v>393</v>
      </c>
      <c r="P280" s="449">
        <v>67</v>
      </c>
      <c r="Q280" s="1139">
        <v>-0.20238095238095233</v>
      </c>
    </row>
    <row r="281" spans="2:17" s="429" customFormat="1" ht="27.75" customHeight="1">
      <c r="B281" s="427">
        <v>203</v>
      </c>
      <c r="C281" s="115" t="s">
        <v>1042</v>
      </c>
      <c r="D281" s="449">
        <v>71</v>
      </c>
      <c r="E281" s="1135">
        <v>-0.12345679012345678</v>
      </c>
      <c r="F281" s="115" t="s">
        <v>870</v>
      </c>
      <c r="G281" s="449">
        <v>73</v>
      </c>
      <c r="H281" s="477">
        <v>0.25862068965517238</v>
      </c>
      <c r="I281" s="113" t="s">
        <v>392</v>
      </c>
      <c r="J281" s="449">
        <v>69</v>
      </c>
      <c r="K281" s="513">
        <v>1.4705882352941124E-2</v>
      </c>
      <c r="L281" s="117" t="s">
        <v>393</v>
      </c>
      <c r="M281" s="449">
        <v>68</v>
      </c>
      <c r="N281" s="510">
        <v>1.4925373134328401E-2</v>
      </c>
      <c r="O281" s="113" t="s">
        <v>866</v>
      </c>
      <c r="P281" s="449">
        <v>67</v>
      </c>
      <c r="Q281" s="1139">
        <v>-8.2191780821917804E-2</v>
      </c>
    </row>
    <row r="282" spans="2:17" s="429" customFormat="1" ht="27.75" customHeight="1">
      <c r="B282" s="427">
        <v>204</v>
      </c>
      <c r="C282" s="115" t="s">
        <v>1043</v>
      </c>
      <c r="D282" s="449">
        <v>71</v>
      </c>
      <c r="E282" s="1135">
        <v>-0.13414634146341464</v>
      </c>
      <c r="F282" s="115" t="s">
        <v>387</v>
      </c>
      <c r="G282" s="449">
        <v>72</v>
      </c>
      <c r="H282" s="1135">
        <v>-0.23404255319148937</v>
      </c>
      <c r="I282" s="113" t="s">
        <v>865</v>
      </c>
      <c r="J282" s="449">
        <v>68</v>
      </c>
      <c r="K282" s="1138">
        <v>-0.19999999999999996</v>
      </c>
      <c r="L282" s="117" t="s">
        <v>867</v>
      </c>
      <c r="M282" s="449">
        <v>67</v>
      </c>
      <c r="N282" s="510">
        <v>3.076923076923066E-2</v>
      </c>
      <c r="O282" s="113" t="s">
        <v>392</v>
      </c>
      <c r="P282" s="449">
        <v>66</v>
      </c>
      <c r="Q282" s="510">
        <v>0.13793103448275867</v>
      </c>
    </row>
    <row r="283" spans="2:17" s="429" customFormat="1" ht="27.75" customHeight="1">
      <c r="B283" s="427">
        <v>205</v>
      </c>
      <c r="C283" s="115" t="s">
        <v>1044</v>
      </c>
      <c r="D283" s="449">
        <v>69</v>
      </c>
      <c r="E283" s="477">
        <v>0.37999999999999989</v>
      </c>
      <c r="F283" s="115" t="s">
        <v>388</v>
      </c>
      <c r="G283" s="449">
        <v>70</v>
      </c>
      <c r="H283" s="1135">
        <v>-0.16666666666666663</v>
      </c>
      <c r="I283" s="113" t="s">
        <v>866</v>
      </c>
      <c r="J283" s="449">
        <v>67</v>
      </c>
      <c r="K283" s="1138">
        <v>-6.944444444444442E-2</v>
      </c>
      <c r="L283" s="117" t="s">
        <v>871</v>
      </c>
      <c r="M283" s="449">
        <v>67</v>
      </c>
      <c r="N283" s="510">
        <v>9.8360655737705027E-2</v>
      </c>
      <c r="O283" s="113" t="s">
        <v>867</v>
      </c>
      <c r="P283" s="449">
        <v>65</v>
      </c>
      <c r="Q283" s="510">
        <v>0.1206896551724137</v>
      </c>
    </row>
    <row r="284" spans="2:17" s="429" customFormat="1" ht="27.75" customHeight="1">
      <c r="B284" s="427">
        <v>206</v>
      </c>
      <c r="C284" s="115" t="s">
        <v>1045</v>
      </c>
      <c r="D284" s="449">
        <v>68</v>
      </c>
      <c r="E284" s="1135">
        <v>-6.8493150684931559E-2</v>
      </c>
      <c r="F284" s="115" t="s">
        <v>861</v>
      </c>
      <c r="G284" s="449">
        <v>67</v>
      </c>
      <c r="H284" s="1135">
        <v>-9.4594594594594628E-2</v>
      </c>
      <c r="I284" s="113" t="s">
        <v>870</v>
      </c>
      <c r="J284" s="449">
        <v>58</v>
      </c>
      <c r="K284" s="513">
        <v>1.7543859649122862E-2</v>
      </c>
      <c r="L284" s="117" t="s">
        <v>872</v>
      </c>
      <c r="M284" s="449">
        <v>60</v>
      </c>
      <c r="N284" s="510">
        <v>0.57894736842105265</v>
      </c>
      <c r="O284" s="113" t="s">
        <v>869</v>
      </c>
      <c r="P284" s="449">
        <v>64</v>
      </c>
      <c r="Q284" s="510">
        <v>6.6666666666666652E-2</v>
      </c>
    </row>
    <row r="285" spans="2:17" s="429" customFormat="1" ht="27.75" customHeight="1">
      <c r="B285" s="427">
        <v>207</v>
      </c>
      <c r="C285" s="110" t="s">
        <v>1046</v>
      </c>
      <c r="D285" s="452">
        <v>66</v>
      </c>
      <c r="E285" s="1130">
        <f>(D285/G268)-1</f>
        <v>-0.1428571428571429</v>
      </c>
      <c r="F285" s="115" t="s">
        <v>865</v>
      </c>
      <c r="G285" s="449">
        <v>63</v>
      </c>
      <c r="H285" s="1135">
        <v>-7.3529411764705843E-2</v>
      </c>
      <c r="I285" s="113" t="s">
        <v>394</v>
      </c>
      <c r="J285" s="449">
        <v>57</v>
      </c>
      <c r="K285" s="1138">
        <v>-0.34482758620689657</v>
      </c>
      <c r="L285" s="117" t="s">
        <v>873</v>
      </c>
      <c r="M285" s="449">
        <v>59</v>
      </c>
      <c r="N285" s="510">
        <v>0.13461538461538458</v>
      </c>
      <c r="O285" s="113" t="s">
        <v>868</v>
      </c>
      <c r="P285" s="449">
        <v>61</v>
      </c>
      <c r="Q285" s="510">
        <v>7.0175438596491224E-2</v>
      </c>
    </row>
    <row r="286" spans="2:17" s="429" customFormat="1" ht="27.75" customHeight="1">
      <c r="B286" s="427">
        <v>208</v>
      </c>
      <c r="C286" s="115" t="s">
        <v>1047</v>
      </c>
      <c r="D286" s="449">
        <v>63</v>
      </c>
      <c r="E286" s="477">
        <v>0</v>
      </c>
      <c r="F286" s="115" t="s">
        <v>394</v>
      </c>
      <c r="G286" s="449">
        <v>62</v>
      </c>
      <c r="H286" s="477">
        <v>8.7719298245614086E-2</v>
      </c>
      <c r="I286" s="113" t="s">
        <v>872</v>
      </c>
      <c r="J286" s="449">
        <v>56</v>
      </c>
      <c r="K286" s="1138">
        <v>-6.6666666666666652E-2</v>
      </c>
      <c r="L286" s="117" t="s">
        <v>870</v>
      </c>
      <c r="M286" s="449">
        <v>57</v>
      </c>
      <c r="N286" s="510">
        <v>0.11764705882352944</v>
      </c>
      <c r="O286" s="113" t="s">
        <v>871</v>
      </c>
      <c r="P286" s="449">
        <v>61</v>
      </c>
      <c r="Q286" s="510">
        <v>7.0175438596491224E-2</v>
      </c>
    </row>
    <row r="287" spans="2:17" s="429" customFormat="1" ht="27.75" customHeight="1">
      <c r="B287" s="427">
        <v>209</v>
      </c>
      <c r="C287" s="115" t="s">
        <v>1048</v>
      </c>
      <c r="D287" s="449">
        <v>63</v>
      </c>
      <c r="E287" s="477">
        <v>0.26</v>
      </c>
      <c r="F287" s="115" t="s">
        <v>871</v>
      </c>
      <c r="G287" s="449">
        <v>51</v>
      </c>
      <c r="H287" s="477">
        <v>2.0000000000000018E-2</v>
      </c>
      <c r="I287" s="113" t="s">
        <v>871</v>
      </c>
      <c r="J287" s="449">
        <v>50</v>
      </c>
      <c r="K287" s="1138">
        <v>-0.25373134328358204</v>
      </c>
      <c r="L287" s="117" t="s">
        <v>860</v>
      </c>
      <c r="M287" s="449">
        <v>55</v>
      </c>
      <c r="N287" s="510">
        <v>0.14583333333333326</v>
      </c>
      <c r="O287" s="113" t="s">
        <v>874</v>
      </c>
      <c r="P287" s="449">
        <v>54</v>
      </c>
      <c r="Q287" s="1139">
        <v>-0.21739130434782605</v>
      </c>
    </row>
    <row r="288" spans="2:17" s="429" customFormat="1" ht="27.75" customHeight="1">
      <c r="B288" s="427">
        <v>210</v>
      </c>
      <c r="C288" s="115" t="s">
        <v>1049</v>
      </c>
      <c r="D288" s="449">
        <v>52</v>
      </c>
      <c r="E288" s="477">
        <v>1.9607843137254832E-2</v>
      </c>
      <c r="F288" s="115" t="s">
        <v>875</v>
      </c>
      <c r="G288" s="449">
        <v>50</v>
      </c>
      <c r="H288" s="1135">
        <v>-0.20634920634920639</v>
      </c>
      <c r="I288" s="113" t="s">
        <v>876</v>
      </c>
      <c r="J288" s="449">
        <v>47</v>
      </c>
      <c r="K288" s="513">
        <v>0.34285714285714275</v>
      </c>
      <c r="L288" s="117" t="s">
        <v>390</v>
      </c>
      <c r="M288" s="449">
        <v>54</v>
      </c>
      <c r="N288" s="1139">
        <v>-0.625</v>
      </c>
      <c r="O288" s="113" t="s">
        <v>873</v>
      </c>
      <c r="P288" s="449">
        <v>52</v>
      </c>
      <c r="Q288" s="510">
        <v>0.40540540540540548</v>
      </c>
    </row>
    <row r="289" spans="2:17" s="429" customFormat="1" ht="27.75" customHeight="1">
      <c r="B289" s="427">
        <v>211</v>
      </c>
      <c r="C289" s="115" t="s">
        <v>1050</v>
      </c>
      <c r="D289" s="449">
        <v>51</v>
      </c>
      <c r="E289" s="477">
        <v>0.24390243902439024</v>
      </c>
      <c r="F289" s="115" t="s">
        <v>877</v>
      </c>
      <c r="G289" s="449">
        <v>50</v>
      </c>
      <c r="H289" s="477">
        <v>0.28205128205128216</v>
      </c>
      <c r="I289" s="113" t="s">
        <v>878</v>
      </c>
      <c r="J289" s="449">
        <v>43</v>
      </c>
      <c r="K289" s="513">
        <v>0.30303030303030298</v>
      </c>
      <c r="L289" s="117" t="s">
        <v>835</v>
      </c>
      <c r="M289" s="449">
        <v>50</v>
      </c>
      <c r="N289" s="1139">
        <v>-0.80769230769230771</v>
      </c>
      <c r="O289" s="113" t="s">
        <v>870</v>
      </c>
      <c r="P289" s="449">
        <v>51</v>
      </c>
      <c r="Q289" s="510">
        <v>0.18604651162790709</v>
      </c>
    </row>
    <row r="290" spans="2:17" s="429" customFormat="1" ht="27.75" customHeight="1">
      <c r="B290" s="427">
        <v>212</v>
      </c>
      <c r="C290" s="115" t="s">
        <v>1051</v>
      </c>
      <c r="D290" s="449">
        <v>49</v>
      </c>
      <c r="E290" s="477">
        <v>0.32432432432432434</v>
      </c>
      <c r="F290" s="115" t="s">
        <v>878</v>
      </c>
      <c r="G290" s="449">
        <v>41</v>
      </c>
      <c r="H290" s="1135">
        <v>-4.6511627906976716E-2</v>
      </c>
      <c r="I290" s="113" t="s">
        <v>879</v>
      </c>
      <c r="J290" s="449">
        <v>41</v>
      </c>
      <c r="K290" s="1138">
        <v>-4.6511627906976716E-2</v>
      </c>
      <c r="L290" s="117" t="s">
        <v>879</v>
      </c>
      <c r="M290" s="449">
        <v>43</v>
      </c>
      <c r="N290" s="510">
        <v>0.26470588235294112</v>
      </c>
      <c r="O290" s="113" t="s">
        <v>860</v>
      </c>
      <c r="P290" s="449">
        <v>48</v>
      </c>
      <c r="Q290" s="1139">
        <v>-0.53846153846153844</v>
      </c>
    </row>
    <row r="291" spans="2:17" s="429" customFormat="1" ht="27.75" customHeight="1">
      <c r="B291" s="427">
        <v>213</v>
      </c>
      <c r="C291" s="606" t="s">
        <v>1066</v>
      </c>
      <c r="D291" s="449">
        <v>42</v>
      </c>
      <c r="E291" s="477">
        <v>0.13513513513513509</v>
      </c>
      <c r="F291" s="115" t="s">
        <v>880</v>
      </c>
      <c r="G291" s="449">
        <v>37</v>
      </c>
      <c r="H291" s="477">
        <v>5.7142857142857162E-2</v>
      </c>
      <c r="I291" s="113" t="s">
        <v>877</v>
      </c>
      <c r="J291" s="449">
        <v>39</v>
      </c>
      <c r="K291" s="513">
        <v>5.4054054054053946E-2</v>
      </c>
      <c r="L291" s="117" t="s">
        <v>881</v>
      </c>
      <c r="M291" s="449">
        <v>41</v>
      </c>
      <c r="N291" s="510">
        <v>0.6399999999999999</v>
      </c>
      <c r="O291" s="113" t="s">
        <v>876</v>
      </c>
      <c r="P291" s="449">
        <v>46</v>
      </c>
      <c r="Q291" s="510">
        <v>0.17948717948717952</v>
      </c>
    </row>
    <row r="292" spans="2:17" s="429" customFormat="1" ht="27.75" customHeight="1">
      <c r="B292" s="427">
        <v>214</v>
      </c>
      <c r="C292" s="115" t="s">
        <v>1052</v>
      </c>
      <c r="D292" s="449">
        <v>41</v>
      </c>
      <c r="E292" s="477">
        <v>0.46428571428571419</v>
      </c>
      <c r="F292" s="115" t="s">
        <v>872</v>
      </c>
      <c r="G292" s="449">
        <v>37</v>
      </c>
      <c r="H292" s="1135">
        <v>-0.3392857142857143</v>
      </c>
      <c r="I292" s="113" t="s">
        <v>880</v>
      </c>
      <c r="J292" s="449">
        <v>35</v>
      </c>
      <c r="K292" s="513">
        <v>0.39999999999999991</v>
      </c>
      <c r="L292" s="117" t="s">
        <v>877</v>
      </c>
      <c r="M292" s="449">
        <v>37</v>
      </c>
      <c r="N292" s="510">
        <v>0.19354838709677424</v>
      </c>
      <c r="O292" s="113" t="s">
        <v>872</v>
      </c>
      <c r="P292" s="449">
        <v>38</v>
      </c>
      <c r="Q292" s="510">
        <v>0.80952380952380953</v>
      </c>
    </row>
    <row r="293" spans="2:17" s="429" customFormat="1" ht="27.75" customHeight="1">
      <c r="B293" s="427">
        <v>215</v>
      </c>
      <c r="C293" s="485" t="s">
        <v>1053</v>
      </c>
      <c r="D293" s="449">
        <v>40</v>
      </c>
      <c r="E293" s="477">
        <v>0.25</v>
      </c>
      <c r="F293" s="115" t="s">
        <v>879</v>
      </c>
      <c r="G293" s="449">
        <v>35</v>
      </c>
      <c r="H293" s="1135">
        <v>-0.14634146341463417</v>
      </c>
      <c r="I293" s="113" t="s">
        <v>835</v>
      </c>
      <c r="J293" s="449">
        <v>34</v>
      </c>
      <c r="K293" s="1138">
        <v>-0.31999999999999995</v>
      </c>
      <c r="L293" s="117" t="s">
        <v>876</v>
      </c>
      <c r="M293" s="449">
        <v>35</v>
      </c>
      <c r="N293" s="1139">
        <v>-0.23913043478260865</v>
      </c>
      <c r="O293" s="113" t="s">
        <v>879</v>
      </c>
      <c r="P293" s="449">
        <v>34</v>
      </c>
      <c r="Q293" s="510">
        <v>0.41666666666666674</v>
      </c>
    </row>
    <row r="294" spans="2:17" s="429" customFormat="1" ht="27.75" customHeight="1">
      <c r="B294" s="427">
        <v>216</v>
      </c>
      <c r="C294" s="115" t="s">
        <v>1054</v>
      </c>
      <c r="D294" s="449">
        <v>36</v>
      </c>
      <c r="E294" s="477">
        <v>0.125</v>
      </c>
      <c r="F294" s="115" t="s">
        <v>876</v>
      </c>
      <c r="G294" s="449">
        <v>32</v>
      </c>
      <c r="H294" s="1135">
        <v>-0.31914893617021278</v>
      </c>
      <c r="I294" s="113" t="s">
        <v>881</v>
      </c>
      <c r="J294" s="449">
        <v>34</v>
      </c>
      <c r="K294" s="1138">
        <v>-0.17073170731707321</v>
      </c>
      <c r="L294" s="117" t="s">
        <v>878</v>
      </c>
      <c r="M294" s="449">
        <v>33</v>
      </c>
      <c r="N294" s="510">
        <v>0.13793103448275867</v>
      </c>
      <c r="O294" s="113" t="s">
        <v>877</v>
      </c>
      <c r="P294" s="449">
        <v>31</v>
      </c>
      <c r="Q294" s="510">
        <v>3.3333333333333437E-2</v>
      </c>
    </row>
    <row r="295" spans="2:17" s="429" customFormat="1" ht="27.75" customHeight="1">
      <c r="B295" s="427">
        <v>217</v>
      </c>
      <c r="C295" s="115" t="s">
        <v>1055</v>
      </c>
      <c r="D295" s="449">
        <v>35</v>
      </c>
      <c r="E295" s="477">
        <v>0</v>
      </c>
      <c r="F295" s="485" t="s">
        <v>882</v>
      </c>
      <c r="G295" s="449">
        <v>32</v>
      </c>
      <c r="H295" s="477">
        <v>0.28000000000000003</v>
      </c>
      <c r="I295" s="113" t="s">
        <v>883</v>
      </c>
      <c r="J295" s="449">
        <v>30</v>
      </c>
      <c r="K295" s="513">
        <v>0.30434782608695654</v>
      </c>
      <c r="L295" s="117" t="s">
        <v>880</v>
      </c>
      <c r="M295" s="449">
        <v>25</v>
      </c>
      <c r="N295" s="1139">
        <v>-7.407407407407407E-2</v>
      </c>
      <c r="O295" s="113" t="s">
        <v>878</v>
      </c>
      <c r="P295" s="449">
        <v>29</v>
      </c>
      <c r="Q295" s="510">
        <v>0.44999999999999996</v>
      </c>
    </row>
    <row r="296" spans="2:17" s="429" customFormat="1" ht="27.75" customHeight="1">
      <c r="B296" s="427">
        <v>218</v>
      </c>
      <c r="C296" s="115" t="s">
        <v>1056</v>
      </c>
      <c r="D296" s="449">
        <v>24</v>
      </c>
      <c r="E296" s="477">
        <v>0.26315789473684204</v>
      </c>
      <c r="F296" s="115" t="s">
        <v>881</v>
      </c>
      <c r="G296" s="449">
        <v>28</v>
      </c>
      <c r="H296" s="1135">
        <v>-0.17647058823529416</v>
      </c>
      <c r="I296" s="113" t="s">
        <v>858</v>
      </c>
      <c r="J296" s="449">
        <v>26</v>
      </c>
      <c r="K296" s="727">
        <v>2.7142857142857144</v>
      </c>
      <c r="L296" s="117" t="s">
        <v>874</v>
      </c>
      <c r="M296" s="449">
        <v>24</v>
      </c>
      <c r="N296" s="1139">
        <v>-0.55555555555555558</v>
      </c>
      <c r="O296" s="113" t="s">
        <v>883</v>
      </c>
      <c r="P296" s="449">
        <v>27</v>
      </c>
      <c r="Q296" s="1139">
        <v>-0.3571428571428571</v>
      </c>
    </row>
    <row r="297" spans="2:17" s="429" customFormat="1" ht="27.75" customHeight="1">
      <c r="B297" s="427">
        <v>219</v>
      </c>
      <c r="C297" s="115" t="s">
        <v>1057</v>
      </c>
      <c r="D297" s="449">
        <v>21</v>
      </c>
      <c r="E297" s="477">
        <v>0.10526315789473695</v>
      </c>
      <c r="F297" s="115" t="s">
        <v>883</v>
      </c>
      <c r="G297" s="449">
        <v>27</v>
      </c>
      <c r="H297" s="1135">
        <v>-9.9999999999999978E-2</v>
      </c>
      <c r="I297" s="113" t="s">
        <v>874</v>
      </c>
      <c r="J297" s="449">
        <v>25</v>
      </c>
      <c r="K297" s="513">
        <v>4.1666666666666741E-2</v>
      </c>
      <c r="L297" s="117" t="s">
        <v>883</v>
      </c>
      <c r="M297" s="449">
        <v>23</v>
      </c>
      <c r="N297" s="1139">
        <v>-0.14814814814814814</v>
      </c>
      <c r="O297" s="113" t="s">
        <v>880</v>
      </c>
      <c r="P297" s="449">
        <v>27</v>
      </c>
      <c r="Q297" s="510">
        <v>0.42105263157894735</v>
      </c>
    </row>
    <row r="298" spans="2:17" s="429" customFormat="1" ht="27.75" customHeight="1">
      <c r="B298" s="427">
        <v>220</v>
      </c>
      <c r="C298" s="115" t="s">
        <v>1058</v>
      </c>
      <c r="D298" s="449">
        <v>20</v>
      </c>
      <c r="E298" s="477">
        <v>0.25</v>
      </c>
      <c r="F298" s="115" t="s">
        <v>858</v>
      </c>
      <c r="G298" s="449">
        <v>22</v>
      </c>
      <c r="H298" s="1135">
        <v>-0.15384615384615385</v>
      </c>
      <c r="I298" s="433" t="s">
        <v>882</v>
      </c>
      <c r="J298" s="449">
        <v>25</v>
      </c>
      <c r="K298" s="513">
        <v>0.19047619047619047</v>
      </c>
      <c r="L298" s="435" t="s">
        <v>882</v>
      </c>
      <c r="M298" s="449">
        <v>21</v>
      </c>
      <c r="N298" s="510">
        <v>0</v>
      </c>
      <c r="O298" s="113" t="s">
        <v>881</v>
      </c>
      <c r="P298" s="449">
        <v>25</v>
      </c>
      <c r="Q298" s="510">
        <v>0.25</v>
      </c>
    </row>
    <row r="299" spans="2:17" s="429" customFormat="1" ht="27.75" customHeight="1">
      <c r="B299" s="427">
        <v>221</v>
      </c>
      <c r="C299" s="115" t="s">
        <v>1059</v>
      </c>
      <c r="D299" s="449">
        <v>19</v>
      </c>
      <c r="E299" s="477">
        <v>0.11764705882352944</v>
      </c>
      <c r="F299" s="115" t="s">
        <v>874</v>
      </c>
      <c r="G299" s="449">
        <v>19</v>
      </c>
      <c r="H299" s="1135">
        <v>-0.24</v>
      </c>
      <c r="I299" s="113" t="s">
        <v>873</v>
      </c>
      <c r="J299" s="449">
        <v>23</v>
      </c>
      <c r="K299" s="1138">
        <v>-0.61016949152542366</v>
      </c>
      <c r="L299" s="117" t="s">
        <v>884</v>
      </c>
      <c r="M299" s="449">
        <v>20</v>
      </c>
      <c r="N299" s="510">
        <v>0.11111111111111116</v>
      </c>
      <c r="O299" s="433" t="s">
        <v>882</v>
      </c>
      <c r="P299" s="449">
        <v>21</v>
      </c>
      <c r="Q299" s="1139">
        <v>-0.19230769230769229</v>
      </c>
    </row>
    <row r="300" spans="2:17" s="429" customFormat="1" ht="27.75" customHeight="1">
      <c r="B300" s="427">
        <v>222</v>
      </c>
      <c r="C300" s="115" t="s">
        <v>1060</v>
      </c>
      <c r="D300" s="449">
        <v>18</v>
      </c>
      <c r="E300" s="1135">
        <v>-0.33333333333333337</v>
      </c>
      <c r="F300" s="115" t="s">
        <v>873</v>
      </c>
      <c r="G300" s="449">
        <v>19</v>
      </c>
      <c r="H300" s="1135">
        <v>-0.17391304347826086</v>
      </c>
      <c r="I300" s="113" t="s">
        <v>885</v>
      </c>
      <c r="J300" s="449">
        <v>20</v>
      </c>
      <c r="K300" s="513">
        <v>0.33333333333333326</v>
      </c>
      <c r="L300" s="117" t="s">
        <v>885</v>
      </c>
      <c r="M300" s="449">
        <v>15</v>
      </c>
      <c r="N300" s="510">
        <v>0.25</v>
      </c>
      <c r="O300" s="113" t="s">
        <v>884</v>
      </c>
      <c r="P300" s="449">
        <v>18</v>
      </c>
      <c r="Q300" s="510">
        <v>0.5</v>
      </c>
    </row>
    <row r="301" spans="2:17" s="429" customFormat="1" ht="27.75" customHeight="1">
      <c r="B301" s="427">
        <v>223</v>
      </c>
      <c r="C301" s="115" t="s">
        <v>1061</v>
      </c>
      <c r="D301" s="449">
        <v>6</v>
      </c>
      <c r="E301" s="1135">
        <v>-0.72727272727272729</v>
      </c>
      <c r="F301" s="115" t="s">
        <v>885</v>
      </c>
      <c r="G301" s="449">
        <v>17</v>
      </c>
      <c r="H301" s="1135">
        <v>-0.15000000000000002</v>
      </c>
      <c r="I301" s="113" t="s">
        <v>884</v>
      </c>
      <c r="J301" s="449">
        <v>13</v>
      </c>
      <c r="K301" s="1138">
        <v>-0.35</v>
      </c>
      <c r="L301" s="117" t="s">
        <v>858</v>
      </c>
      <c r="M301" s="449">
        <v>7</v>
      </c>
      <c r="N301" s="1139">
        <v>-0.93693693693693691</v>
      </c>
      <c r="O301" s="113" t="s">
        <v>885</v>
      </c>
      <c r="P301" s="449">
        <v>12</v>
      </c>
      <c r="Q301" s="510" t="s">
        <v>160</v>
      </c>
    </row>
    <row r="302" spans="2:17" s="429" customFormat="1" ht="27.75" customHeight="1">
      <c r="B302" s="427">
        <v>224</v>
      </c>
      <c r="C302" s="115" t="s">
        <v>1062</v>
      </c>
      <c r="D302" s="449">
        <v>0</v>
      </c>
      <c r="E302" s="631" t="s">
        <v>160</v>
      </c>
      <c r="F302" s="115" t="s">
        <v>884</v>
      </c>
      <c r="G302" s="449">
        <v>16</v>
      </c>
      <c r="H302" s="477">
        <v>0.23076923076923084</v>
      </c>
      <c r="I302" s="113" t="s">
        <v>886</v>
      </c>
      <c r="J302" s="449">
        <v>1</v>
      </c>
      <c r="K302" s="513" t="s">
        <v>160</v>
      </c>
      <c r="L302" s="117" t="s">
        <v>886</v>
      </c>
      <c r="M302" s="449">
        <v>0</v>
      </c>
      <c r="N302" s="510" t="s">
        <v>160</v>
      </c>
      <c r="O302" s="113" t="s">
        <v>886</v>
      </c>
      <c r="P302" s="449">
        <v>0</v>
      </c>
      <c r="Q302" s="510" t="s">
        <v>160</v>
      </c>
    </row>
    <row r="303" spans="2:17" s="429" customFormat="1" ht="27.75" customHeight="1" thickBot="1">
      <c r="B303" s="428">
        <v>225</v>
      </c>
      <c r="C303" s="431"/>
      <c r="D303" s="517"/>
      <c r="E303" s="515"/>
      <c r="F303" s="431" t="s">
        <v>886</v>
      </c>
      <c r="G303" s="450">
        <v>0</v>
      </c>
      <c r="H303" s="515" t="s">
        <v>160</v>
      </c>
      <c r="I303" s="128"/>
      <c r="J303" s="517"/>
      <c r="K303" s="514"/>
      <c r="L303" s="119"/>
      <c r="M303" s="518"/>
      <c r="N303" s="484"/>
      <c r="O303" s="128"/>
      <c r="P303" s="518"/>
      <c r="Q303" s="484"/>
    </row>
    <row r="304" spans="2:17" ht="15" customHeight="1">
      <c r="B304" s="160" t="s">
        <v>1069</v>
      </c>
    </row>
    <row r="305" spans="2:17" ht="15" customHeight="1">
      <c r="B305" s="1370" t="s">
        <v>1068</v>
      </c>
      <c r="C305" s="1370"/>
      <c r="D305" s="1370"/>
      <c r="E305" s="1370"/>
      <c r="F305" s="1370"/>
      <c r="G305" s="1370"/>
      <c r="H305" s="1370"/>
      <c r="I305" s="1370"/>
      <c r="J305" s="1370"/>
      <c r="K305" s="1370"/>
      <c r="L305" s="1370"/>
      <c r="M305" s="1370"/>
      <c r="N305" s="1370"/>
      <c r="O305" s="1370"/>
      <c r="P305" s="1370"/>
      <c r="Q305" s="1370"/>
    </row>
    <row r="306" spans="2:17" ht="15" customHeight="1">
      <c r="B306" s="1370"/>
      <c r="C306" s="1370"/>
      <c r="D306" s="1370"/>
      <c r="E306" s="1370"/>
      <c r="F306" s="1370"/>
      <c r="G306" s="1370"/>
      <c r="H306" s="1370"/>
      <c r="I306" s="1370"/>
      <c r="J306" s="1370"/>
      <c r="K306" s="1370"/>
      <c r="L306" s="1370"/>
      <c r="M306" s="1370"/>
      <c r="N306" s="1370"/>
      <c r="O306" s="1370"/>
      <c r="P306" s="1370"/>
      <c r="Q306" s="1370"/>
    </row>
  </sheetData>
  <mergeCells count="63">
    <mergeCell ref="O5:Q5"/>
    <mergeCell ref="B5:B6"/>
    <mergeCell ref="C5:E5"/>
    <mergeCell ref="F5:H5"/>
    <mergeCell ref="I5:K5"/>
    <mergeCell ref="L5:N5"/>
    <mergeCell ref="F37:P37"/>
    <mergeCell ref="B39:B40"/>
    <mergeCell ref="C39:E39"/>
    <mergeCell ref="F39:H39"/>
    <mergeCell ref="I39:K39"/>
    <mergeCell ref="L39:N39"/>
    <mergeCell ref="O39:Q39"/>
    <mergeCell ref="F71:P71"/>
    <mergeCell ref="B73:B74"/>
    <mergeCell ref="C73:E73"/>
    <mergeCell ref="F73:H73"/>
    <mergeCell ref="I73:K73"/>
    <mergeCell ref="L73:N73"/>
    <mergeCell ref="O73:Q73"/>
    <mergeCell ref="F105:P105"/>
    <mergeCell ref="B107:B108"/>
    <mergeCell ref="C107:E107"/>
    <mergeCell ref="F107:H107"/>
    <mergeCell ref="I107:K107"/>
    <mergeCell ref="L107:N107"/>
    <mergeCell ref="O107:Q107"/>
    <mergeCell ref="F139:P139"/>
    <mergeCell ref="B141:B142"/>
    <mergeCell ref="C141:E141"/>
    <mergeCell ref="F141:H141"/>
    <mergeCell ref="I141:K141"/>
    <mergeCell ref="L141:N141"/>
    <mergeCell ref="O141:Q141"/>
    <mergeCell ref="F173:P173"/>
    <mergeCell ref="B175:B176"/>
    <mergeCell ref="C175:E175"/>
    <mergeCell ref="F175:H175"/>
    <mergeCell ref="I175:K175"/>
    <mergeCell ref="L175:N175"/>
    <mergeCell ref="O175:Q175"/>
    <mergeCell ref="F207:P207"/>
    <mergeCell ref="B209:B210"/>
    <mergeCell ref="C209:E209"/>
    <mergeCell ref="F209:H209"/>
    <mergeCell ref="I209:K209"/>
    <mergeCell ref="L209:N209"/>
    <mergeCell ref="O209:Q209"/>
    <mergeCell ref="F241:P241"/>
    <mergeCell ref="B243:B244"/>
    <mergeCell ref="C243:E243"/>
    <mergeCell ref="F243:H243"/>
    <mergeCell ref="I243:K243"/>
    <mergeCell ref="L243:N243"/>
    <mergeCell ref="O243:Q243"/>
    <mergeCell ref="B305:Q306"/>
    <mergeCell ref="F275:P275"/>
    <mergeCell ref="B277:B278"/>
    <mergeCell ref="C277:E277"/>
    <mergeCell ref="F277:H277"/>
    <mergeCell ref="I277:K277"/>
    <mergeCell ref="L277:N277"/>
    <mergeCell ref="O277:Q277"/>
  </mergeCells>
  <phoneticPr fontId="34"/>
  <pageMargins left="0" right="0" top="0" bottom="0"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C211"/>
  <sheetViews>
    <sheetView zoomScaleNormal="100" workbookViewId="0">
      <selection activeCell="L64" sqref="L64"/>
    </sheetView>
  </sheetViews>
  <sheetFormatPr defaultRowHeight="13.5"/>
  <cols>
    <col min="1" max="1" width="1.375" style="140" customWidth="1"/>
    <col min="2" max="2" width="7.625" style="140" customWidth="1"/>
    <col min="3" max="3" width="6.625" style="140" customWidth="1"/>
    <col min="4" max="4" width="7.375" style="166" customWidth="1"/>
    <col min="5" max="14" width="6.5" style="140" customWidth="1"/>
    <col min="15" max="15" width="1.125" style="140" customWidth="1"/>
    <col min="16" max="16" width="5.75" style="140" customWidth="1"/>
    <col min="17" max="16384" width="9" style="140"/>
  </cols>
  <sheetData>
    <row r="1" spans="2:14" ht="15">
      <c r="B1" s="162" t="s">
        <v>1233</v>
      </c>
      <c r="D1" s="163"/>
      <c r="F1" s="141"/>
      <c r="G1" s="139"/>
      <c r="I1" s="141"/>
      <c r="J1" s="139"/>
      <c r="K1" s="142"/>
      <c r="N1" s="560" t="s">
        <v>905</v>
      </c>
    </row>
    <row r="2" spans="2:14" ht="14.25" thickBot="1">
      <c r="B2" s="143"/>
      <c r="D2" s="163"/>
      <c r="F2" s="141"/>
      <c r="G2" s="139"/>
      <c r="I2" s="141"/>
      <c r="J2" s="139"/>
      <c r="K2" s="142"/>
    </row>
    <row r="3" spans="2:14" ht="14.25" thickBot="1">
      <c r="B3" s="1383"/>
      <c r="C3" s="1384"/>
      <c r="D3" s="533" t="s">
        <v>512</v>
      </c>
      <c r="E3" s="534" t="s">
        <v>902</v>
      </c>
      <c r="F3" s="535" t="s">
        <v>526</v>
      </c>
      <c r="G3" s="535" t="s">
        <v>527</v>
      </c>
      <c r="H3" s="535" t="s">
        <v>528</v>
      </c>
      <c r="I3" s="535" t="s">
        <v>529</v>
      </c>
      <c r="J3" s="535" t="s">
        <v>530</v>
      </c>
      <c r="K3" s="535" t="s">
        <v>531</v>
      </c>
      <c r="L3" s="535" t="s">
        <v>532</v>
      </c>
      <c r="M3" s="535" t="s">
        <v>533</v>
      </c>
      <c r="N3" s="536" t="s">
        <v>893</v>
      </c>
    </row>
    <row r="4" spans="2:14">
      <c r="B4" s="1385" t="s">
        <v>888</v>
      </c>
      <c r="C4" s="1371" t="s">
        <v>889</v>
      </c>
      <c r="D4" s="533" t="s">
        <v>27</v>
      </c>
      <c r="E4" s="545">
        <v>13798</v>
      </c>
      <c r="F4" s="546">
        <v>14458</v>
      </c>
      <c r="G4" s="546">
        <v>14650</v>
      </c>
      <c r="H4" s="546">
        <v>15017</v>
      </c>
      <c r="I4" s="546">
        <v>14451</v>
      </c>
      <c r="J4" s="546">
        <v>14089</v>
      </c>
      <c r="K4" s="546">
        <v>14753</v>
      </c>
      <c r="L4" s="546">
        <v>15776</v>
      </c>
      <c r="M4" s="546">
        <v>16257</v>
      </c>
      <c r="N4" s="555">
        <f>SUM(N5:N11)</f>
        <v>16291</v>
      </c>
    </row>
    <row r="5" spans="2:14">
      <c r="B5" s="1375"/>
      <c r="C5" s="1372"/>
      <c r="D5" s="547" t="s">
        <v>513</v>
      </c>
      <c r="E5" s="531">
        <v>10271</v>
      </c>
      <c r="F5" s="532">
        <v>10866</v>
      </c>
      <c r="G5" s="532">
        <v>11132</v>
      </c>
      <c r="H5" s="532">
        <v>11364</v>
      </c>
      <c r="I5" s="532">
        <v>10835</v>
      </c>
      <c r="J5" s="532">
        <v>10707</v>
      </c>
      <c r="K5" s="532">
        <v>11474</v>
      </c>
      <c r="L5" s="532">
        <v>12447</v>
      </c>
      <c r="M5" s="532">
        <v>13011</v>
      </c>
      <c r="N5" s="548">
        <v>12981</v>
      </c>
    </row>
    <row r="6" spans="2:14">
      <c r="B6" s="1375"/>
      <c r="C6" s="1372"/>
      <c r="D6" s="520" t="s">
        <v>514</v>
      </c>
      <c r="E6" s="523">
        <v>125</v>
      </c>
      <c r="F6" s="524">
        <v>112</v>
      </c>
      <c r="G6" s="524">
        <v>115</v>
      </c>
      <c r="H6" s="524">
        <v>125</v>
      </c>
      <c r="I6" s="524">
        <v>111</v>
      </c>
      <c r="J6" s="524">
        <v>91</v>
      </c>
      <c r="K6" s="524">
        <v>97</v>
      </c>
      <c r="L6" s="524">
        <v>117</v>
      </c>
      <c r="M6" s="524">
        <v>111</v>
      </c>
      <c r="N6" s="538">
        <v>124</v>
      </c>
    </row>
    <row r="7" spans="2:14">
      <c r="B7" s="1375"/>
      <c r="C7" s="1372"/>
      <c r="D7" s="520" t="s">
        <v>10</v>
      </c>
      <c r="E7" s="523">
        <v>373</v>
      </c>
      <c r="F7" s="524">
        <v>337</v>
      </c>
      <c r="G7" s="524">
        <v>332</v>
      </c>
      <c r="H7" s="524">
        <v>344</v>
      </c>
      <c r="I7" s="524">
        <v>353</v>
      </c>
      <c r="J7" s="524">
        <v>293</v>
      </c>
      <c r="K7" s="524">
        <v>284</v>
      </c>
      <c r="L7" s="524">
        <v>302</v>
      </c>
      <c r="M7" s="524">
        <v>311</v>
      </c>
      <c r="N7" s="538">
        <v>316</v>
      </c>
    </row>
    <row r="8" spans="2:14">
      <c r="B8" s="1375"/>
      <c r="C8" s="1372"/>
      <c r="D8" s="520" t="s">
        <v>515</v>
      </c>
      <c r="E8" s="523">
        <v>485</v>
      </c>
      <c r="F8" s="524">
        <v>446</v>
      </c>
      <c r="G8" s="524">
        <v>425</v>
      </c>
      <c r="H8" s="524">
        <v>407</v>
      </c>
      <c r="I8" s="524">
        <v>396</v>
      </c>
      <c r="J8" s="524">
        <v>404</v>
      </c>
      <c r="K8" s="524">
        <v>431</v>
      </c>
      <c r="L8" s="524">
        <v>468</v>
      </c>
      <c r="M8" s="522">
        <v>442</v>
      </c>
      <c r="N8" s="538">
        <v>500</v>
      </c>
    </row>
    <row r="9" spans="2:14">
      <c r="B9" s="1375"/>
      <c r="C9" s="1372"/>
      <c r="D9" s="520" t="s">
        <v>516</v>
      </c>
      <c r="E9" s="521">
        <v>2274</v>
      </c>
      <c r="F9" s="522">
        <v>2386</v>
      </c>
      <c r="G9" s="522">
        <v>2304</v>
      </c>
      <c r="H9" s="522">
        <v>2383</v>
      </c>
      <c r="I9" s="522">
        <v>2336</v>
      </c>
      <c r="J9" s="522">
        <v>2227</v>
      </c>
      <c r="K9" s="522">
        <v>2094</v>
      </c>
      <c r="L9" s="522">
        <v>2103</v>
      </c>
      <c r="M9" s="522">
        <v>2042</v>
      </c>
      <c r="N9" s="537">
        <v>2011</v>
      </c>
    </row>
    <row r="10" spans="2:14">
      <c r="B10" s="1375"/>
      <c r="C10" s="1372"/>
      <c r="D10" s="520" t="s">
        <v>517</v>
      </c>
      <c r="E10" s="523">
        <v>178</v>
      </c>
      <c r="F10" s="524">
        <v>217</v>
      </c>
      <c r="G10" s="524">
        <v>242</v>
      </c>
      <c r="H10" s="524">
        <v>298</v>
      </c>
      <c r="I10" s="524">
        <v>343</v>
      </c>
      <c r="J10" s="524">
        <v>294</v>
      </c>
      <c r="K10" s="524">
        <v>285</v>
      </c>
      <c r="L10" s="524">
        <v>262</v>
      </c>
      <c r="M10" s="524">
        <v>265</v>
      </c>
      <c r="N10" s="538">
        <v>271</v>
      </c>
    </row>
    <row r="11" spans="2:14" ht="14.25" thickBot="1">
      <c r="B11" s="1375"/>
      <c r="C11" s="1373"/>
      <c r="D11" s="525" t="s">
        <v>518</v>
      </c>
      <c r="E11" s="526">
        <v>92</v>
      </c>
      <c r="F11" s="527">
        <v>94</v>
      </c>
      <c r="G11" s="527">
        <v>100</v>
      </c>
      <c r="H11" s="527">
        <v>96</v>
      </c>
      <c r="I11" s="527">
        <v>77</v>
      </c>
      <c r="J11" s="527">
        <v>73</v>
      </c>
      <c r="K11" s="527">
        <v>88</v>
      </c>
      <c r="L11" s="527">
        <v>77</v>
      </c>
      <c r="M11" s="527">
        <v>75</v>
      </c>
      <c r="N11" s="539">
        <v>88</v>
      </c>
    </row>
    <row r="12" spans="2:14" ht="13.5" customHeight="1">
      <c r="B12" s="1375"/>
      <c r="C12" s="1372" t="s">
        <v>890</v>
      </c>
      <c r="D12" s="542" t="s">
        <v>519</v>
      </c>
      <c r="E12" s="549">
        <v>12294</v>
      </c>
      <c r="F12" s="550">
        <v>12624</v>
      </c>
      <c r="G12" s="550">
        <v>12997</v>
      </c>
      <c r="H12" s="550">
        <v>13159</v>
      </c>
      <c r="I12" s="550">
        <v>13190</v>
      </c>
      <c r="J12" s="550">
        <v>13194</v>
      </c>
      <c r="K12" s="550">
        <v>13269</v>
      </c>
      <c r="L12" s="550">
        <v>13749</v>
      </c>
      <c r="M12" s="550">
        <v>14351</v>
      </c>
      <c r="N12" s="559">
        <f>SUM(N13:N19)</f>
        <v>15200</v>
      </c>
    </row>
    <row r="13" spans="2:14">
      <c r="B13" s="1375"/>
      <c r="C13" s="1372"/>
      <c r="D13" s="547" t="s">
        <v>513</v>
      </c>
      <c r="E13" s="551">
        <v>689</v>
      </c>
      <c r="F13" s="552">
        <v>765</v>
      </c>
      <c r="G13" s="552">
        <v>800</v>
      </c>
      <c r="H13" s="552">
        <v>809</v>
      </c>
      <c r="I13" s="552">
        <v>760</v>
      </c>
      <c r="J13" s="552">
        <v>741</v>
      </c>
      <c r="K13" s="552">
        <v>741</v>
      </c>
      <c r="L13" s="552">
        <v>820</v>
      </c>
      <c r="M13" s="553">
        <v>1103</v>
      </c>
      <c r="N13" s="554">
        <v>1235</v>
      </c>
    </row>
    <row r="14" spans="2:14">
      <c r="B14" s="1375"/>
      <c r="C14" s="1372"/>
      <c r="D14" s="520" t="s">
        <v>514</v>
      </c>
      <c r="E14" s="523">
        <v>513</v>
      </c>
      <c r="F14" s="524">
        <v>478</v>
      </c>
      <c r="G14" s="524">
        <v>572</v>
      </c>
      <c r="H14" s="524">
        <v>481</v>
      </c>
      <c r="I14" s="524">
        <v>368</v>
      </c>
      <c r="J14" s="524">
        <v>330</v>
      </c>
      <c r="K14" s="524">
        <v>336</v>
      </c>
      <c r="L14" s="524">
        <v>338</v>
      </c>
      <c r="M14" s="524">
        <v>382</v>
      </c>
      <c r="N14" s="538">
        <v>351</v>
      </c>
    </row>
    <row r="15" spans="2:14">
      <c r="B15" s="1375"/>
      <c r="C15" s="1372"/>
      <c r="D15" s="520" t="s">
        <v>10</v>
      </c>
      <c r="E15" s="521">
        <v>8604</v>
      </c>
      <c r="F15" s="522">
        <v>8914</v>
      </c>
      <c r="G15" s="522">
        <v>9039</v>
      </c>
      <c r="H15" s="522">
        <v>9067</v>
      </c>
      <c r="I15" s="522">
        <v>8972</v>
      </c>
      <c r="J15" s="522">
        <v>8933</v>
      </c>
      <c r="K15" s="522">
        <v>8981</v>
      </c>
      <c r="L15" s="522">
        <v>9379</v>
      </c>
      <c r="M15" s="522">
        <v>9616</v>
      </c>
      <c r="N15" s="537">
        <v>10197</v>
      </c>
    </row>
    <row r="16" spans="2:14">
      <c r="B16" s="1375"/>
      <c r="C16" s="1372"/>
      <c r="D16" s="520" t="s">
        <v>515</v>
      </c>
      <c r="E16" s="523">
        <v>72</v>
      </c>
      <c r="F16" s="524">
        <v>79</v>
      </c>
      <c r="G16" s="524">
        <v>79</v>
      </c>
      <c r="H16" s="524">
        <v>101</v>
      </c>
      <c r="I16" s="524">
        <v>97</v>
      </c>
      <c r="J16" s="524">
        <v>77</v>
      </c>
      <c r="K16" s="524">
        <v>74</v>
      </c>
      <c r="L16" s="524">
        <v>68</v>
      </c>
      <c r="M16" s="524">
        <v>87</v>
      </c>
      <c r="N16" s="538">
        <v>81</v>
      </c>
    </row>
    <row r="17" spans="2:14">
      <c r="B17" s="1375"/>
      <c r="C17" s="1372"/>
      <c r="D17" s="520" t="s">
        <v>516</v>
      </c>
      <c r="E17" s="521">
        <v>2282</v>
      </c>
      <c r="F17" s="522">
        <v>2266</v>
      </c>
      <c r="G17" s="522">
        <v>2395</v>
      </c>
      <c r="H17" s="522">
        <v>2592</v>
      </c>
      <c r="I17" s="522">
        <v>2865</v>
      </c>
      <c r="J17" s="522">
        <v>2982</v>
      </c>
      <c r="K17" s="522">
        <v>3021</v>
      </c>
      <c r="L17" s="522">
        <v>3006</v>
      </c>
      <c r="M17" s="522">
        <v>3022</v>
      </c>
      <c r="N17" s="537">
        <v>3187</v>
      </c>
    </row>
    <row r="18" spans="2:14">
      <c r="B18" s="1375"/>
      <c r="C18" s="1372"/>
      <c r="D18" s="520" t="s">
        <v>517</v>
      </c>
      <c r="E18" s="523">
        <v>70</v>
      </c>
      <c r="F18" s="524">
        <v>64</v>
      </c>
      <c r="G18" s="524">
        <v>48</v>
      </c>
      <c r="H18" s="524">
        <v>59</v>
      </c>
      <c r="I18" s="524">
        <v>52</v>
      </c>
      <c r="J18" s="524">
        <v>65</v>
      </c>
      <c r="K18" s="524">
        <v>63</v>
      </c>
      <c r="L18" s="524">
        <v>71</v>
      </c>
      <c r="M18" s="524">
        <v>79</v>
      </c>
      <c r="N18" s="538">
        <v>84</v>
      </c>
    </row>
    <row r="19" spans="2:14" ht="14.25" thickBot="1">
      <c r="B19" s="1375"/>
      <c r="C19" s="1372"/>
      <c r="D19" s="528" t="s">
        <v>518</v>
      </c>
      <c r="E19" s="529">
        <v>64</v>
      </c>
      <c r="F19" s="530">
        <v>58</v>
      </c>
      <c r="G19" s="530">
        <v>64</v>
      </c>
      <c r="H19" s="530">
        <v>50</v>
      </c>
      <c r="I19" s="530">
        <v>76</v>
      </c>
      <c r="J19" s="530">
        <v>66</v>
      </c>
      <c r="K19" s="530">
        <v>53</v>
      </c>
      <c r="L19" s="530">
        <v>67</v>
      </c>
      <c r="M19" s="530">
        <v>62</v>
      </c>
      <c r="N19" s="540">
        <v>65</v>
      </c>
    </row>
    <row r="20" spans="2:14" ht="13.5" customHeight="1">
      <c r="B20" s="1375"/>
      <c r="C20" s="1371" t="s">
        <v>891</v>
      </c>
      <c r="D20" s="541" t="s">
        <v>519</v>
      </c>
      <c r="E20" s="545">
        <v>16046</v>
      </c>
      <c r="F20" s="546">
        <v>17017</v>
      </c>
      <c r="G20" s="546">
        <v>16833</v>
      </c>
      <c r="H20" s="546">
        <v>17987</v>
      </c>
      <c r="I20" s="546">
        <v>18401</v>
      </c>
      <c r="J20" s="546">
        <v>22255</v>
      </c>
      <c r="K20" s="546">
        <v>19928</v>
      </c>
      <c r="L20" s="546">
        <v>19921</v>
      </c>
      <c r="M20" s="546">
        <v>21282</v>
      </c>
      <c r="N20" s="555">
        <f>SUM(N21:N27)</f>
        <v>23899</v>
      </c>
    </row>
    <row r="21" spans="2:14">
      <c r="B21" s="1375"/>
      <c r="C21" s="1372"/>
      <c r="D21" s="547" t="s">
        <v>513</v>
      </c>
      <c r="E21" s="531">
        <v>4841</v>
      </c>
      <c r="F21" s="532">
        <v>5396</v>
      </c>
      <c r="G21" s="532">
        <v>5637</v>
      </c>
      <c r="H21" s="532">
        <v>6178</v>
      </c>
      <c r="I21" s="532">
        <v>6175</v>
      </c>
      <c r="J21" s="532">
        <v>7586</v>
      </c>
      <c r="K21" s="532">
        <v>7281</v>
      </c>
      <c r="L21" s="532">
        <v>7062</v>
      </c>
      <c r="M21" s="532">
        <v>6205</v>
      </c>
      <c r="N21" s="548">
        <v>8939</v>
      </c>
    </row>
    <row r="22" spans="2:14">
      <c r="B22" s="1375"/>
      <c r="C22" s="1372"/>
      <c r="D22" s="520" t="s">
        <v>514</v>
      </c>
      <c r="E22" s="521">
        <v>1091</v>
      </c>
      <c r="F22" s="522">
        <v>1156</v>
      </c>
      <c r="G22" s="522">
        <v>1345</v>
      </c>
      <c r="H22" s="522">
        <v>1097</v>
      </c>
      <c r="I22" s="522">
        <v>1089</v>
      </c>
      <c r="J22" s="522">
        <v>1047</v>
      </c>
      <c r="K22" s="522">
        <v>1104</v>
      </c>
      <c r="L22" s="522">
        <v>1183</v>
      </c>
      <c r="M22" s="522">
        <v>1101</v>
      </c>
      <c r="N22" s="537">
        <v>1325</v>
      </c>
    </row>
    <row r="23" spans="2:14">
      <c r="B23" s="1375"/>
      <c r="C23" s="1372"/>
      <c r="D23" s="520" t="s">
        <v>10</v>
      </c>
      <c r="E23" s="521">
        <v>4929</v>
      </c>
      <c r="F23" s="522">
        <v>5903</v>
      </c>
      <c r="G23" s="522">
        <v>5208</v>
      </c>
      <c r="H23" s="522">
        <v>6133</v>
      </c>
      <c r="I23" s="522">
        <v>6582</v>
      </c>
      <c r="J23" s="522">
        <v>7694</v>
      </c>
      <c r="K23" s="522">
        <v>6287</v>
      </c>
      <c r="L23" s="522">
        <v>6250</v>
      </c>
      <c r="M23" s="522">
        <v>7915</v>
      </c>
      <c r="N23" s="537">
        <v>6666</v>
      </c>
    </row>
    <row r="24" spans="2:14">
      <c r="B24" s="1375"/>
      <c r="C24" s="1372"/>
      <c r="D24" s="520" t="s">
        <v>515</v>
      </c>
      <c r="E24" s="523">
        <v>356</v>
      </c>
      <c r="F24" s="524">
        <v>379</v>
      </c>
      <c r="G24" s="524">
        <v>454</v>
      </c>
      <c r="H24" s="524">
        <v>470</v>
      </c>
      <c r="I24" s="524">
        <v>517</v>
      </c>
      <c r="J24" s="524">
        <v>474</v>
      </c>
      <c r="K24" s="524">
        <v>537</v>
      </c>
      <c r="L24" s="524">
        <v>589</v>
      </c>
      <c r="M24" s="524">
        <v>744</v>
      </c>
      <c r="N24" s="538">
        <v>611</v>
      </c>
    </row>
    <row r="25" spans="2:14">
      <c r="B25" s="1375"/>
      <c r="C25" s="1372"/>
      <c r="D25" s="520" t="s">
        <v>516</v>
      </c>
      <c r="E25" s="521">
        <v>4377</v>
      </c>
      <c r="F25" s="522">
        <v>3615</v>
      </c>
      <c r="G25" s="522">
        <v>3563</v>
      </c>
      <c r="H25" s="522">
        <v>3477</v>
      </c>
      <c r="I25" s="522">
        <v>3379</v>
      </c>
      <c r="J25" s="522">
        <v>4818</v>
      </c>
      <c r="K25" s="522">
        <v>4042</v>
      </c>
      <c r="L25" s="522">
        <v>4110</v>
      </c>
      <c r="M25" s="522">
        <v>4586</v>
      </c>
      <c r="N25" s="537">
        <v>5573</v>
      </c>
    </row>
    <row r="26" spans="2:14">
      <c r="B26" s="1375"/>
      <c r="C26" s="1372"/>
      <c r="D26" s="520" t="s">
        <v>517</v>
      </c>
      <c r="E26" s="523">
        <v>205</v>
      </c>
      <c r="F26" s="524">
        <v>283</v>
      </c>
      <c r="G26" s="524">
        <v>298</v>
      </c>
      <c r="H26" s="524">
        <v>289</v>
      </c>
      <c r="I26" s="524">
        <v>326</v>
      </c>
      <c r="J26" s="524">
        <v>340</v>
      </c>
      <c r="K26" s="524">
        <v>341</v>
      </c>
      <c r="L26" s="524">
        <v>389</v>
      </c>
      <c r="M26" s="524">
        <v>424</v>
      </c>
      <c r="N26" s="538">
        <v>440</v>
      </c>
    </row>
    <row r="27" spans="2:14" ht="14.25" thickBot="1">
      <c r="B27" s="1376"/>
      <c r="C27" s="1373"/>
      <c r="D27" s="525" t="s">
        <v>518</v>
      </c>
      <c r="E27" s="526">
        <v>247</v>
      </c>
      <c r="F27" s="527">
        <v>285</v>
      </c>
      <c r="G27" s="527">
        <v>328</v>
      </c>
      <c r="H27" s="527">
        <v>343</v>
      </c>
      <c r="I27" s="527">
        <v>333</v>
      </c>
      <c r="J27" s="527">
        <v>296</v>
      </c>
      <c r="K27" s="527">
        <v>336</v>
      </c>
      <c r="L27" s="527">
        <v>338</v>
      </c>
      <c r="M27" s="527">
        <v>307</v>
      </c>
      <c r="N27" s="539">
        <v>345</v>
      </c>
    </row>
    <row r="28" spans="2:14">
      <c r="B28" s="1374" t="s">
        <v>892</v>
      </c>
      <c r="C28" s="1371" t="s">
        <v>889</v>
      </c>
      <c r="D28" s="541" t="s">
        <v>519</v>
      </c>
      <c r="E28" s="545">
        <v>3860</v>
      </c>
      <c r="F28" s="546">
        <v>4068</v>
      </c>
      <c r="G28" s="546">
        <v>4270</v>
      </c>
      <c r="H28" s="546">
        <v>4323</v>
      </c>
      <c r="I28" s="546">
        <v>4241</v>
      </c>
      <c r="J28" s="546">
        <v>4046</v>
      </c>
      <c r="K28" s="546">
        <v>4163</v>
      </c>
      <c r="L28" s="546">
        <v>4454</v>
      </c>
      <c r="M28" s="546">
        <v>4621</v>
      </c>
      <c r="N28" s="555">
        <f>SUM(N29:N35)</f>
        <v>4736</v>
      </c>
    </row>
    <row r="29" spans="2:14">
      <c r="B29" s="1375"/>
      <c r="C29" s="1372"/>
      <c r="D29" s="547" t="s">
        <v>513</v>
      </c>
      <c r="E29" s="531">
        <v>2717</v>
      </c>
      <c r="F29" s="532">
        <v>2998</v>
      </c>
      <c r="G29" s="532">
        <v>3145</v>
      </c>
      <c r="H29" s="532">
        <v>3238</v>
      </c>
      <c r="I29" s="532">
        <v>3155</v>
      </c>
      <c r="J29" s="532">
        <v>3057</v>
      </c>
      <c r="K29" s="532">
        <v>3220</v>
      </c>
      <c r="L29" s="532">
        <v>3505</v>
      </c>
      <c r="M29" s="532">
        <v>3699</v>
      </c>
      <c r="N29" s="548">
        <v>3752</v>
      </c>
    </row>
    <row r="30" spans="2:14">
      <c r="B30" s="1375"/>
      <c r="C30" s="1372"/>
      <c r="D30" s="520" t="s">
        <v>514</v>
      </c>
      <c r="E30" s="523">
        <v>45</v>
      </c>
      <c r="F30" s="524">
        <v>37</v>
      </c>
      <c r="G30" s="524">
        <v>35</v>
      </c>
      <c r="H30" s="524">
        <v>26</v>
      </c>
      <c r="I30" s="524">
        <v>39</v>
      </c>
      <c r="J30" s="524">
        <v>37</v>
      </c>
      <c r="K30" s="524">
        <v>40</v>
      </c>
      <c r="L30" s="524">
        <v>31</v>
      </c>
      <c r="M30" s="524">
        <v>29</v>
      </c>
      <c r="N30" s="538">
        <v>33</v>
      </c>
    </row>
    <row r="31" spans="2:14">
      <c r="B31" s="1375"/>
      <c r="C31" s="1372"/>
      <c r="D31" s="520" t="s">
        <v>10</v>
      </c>
      <c r="E31" s="523">
        <v>127</v>
      </c>
      <c r="F31" s="524">
        <v>125</v>
      </c>
      <c r="G31" s="524">
        <v>126</v>
      </c>
      <c r="H31" s="524">
        <v>133</v>
      </c>
      <c r="I31" s="524">
        <v>116</v>
      </c>
      <c r="J31" s="524">
        <v>109</v>
      </c>
      <c r="K31" s="524">
        <v>103</v>
      </c>
      <c r="L31" s="524">
        <v>109</v>
      </c>
      <c r="M31" s="524">
        <v>102</v>
      </c>
      <c r="N31" s="538">
        <v>119</v>
      </c>
    </row>
    <row r="32" spans="2:14">
      <c r="B32" s="1375"/>
      <c r="C32" s="1372"/>
      <c r="D32" s="520" t="s">
        <v>515</v>
      </c>
      <c r="E32" s="523">
        <v>144</v>
      </c>
      <c r="F32" s="524">
        <v>137</v>
      </c>
      <c r="G32" s="524">
        <v>130</v>
      </c>
      <c r="H32" s="524">
        <v>114</v>
      </c>
      <c r="I32" s="524">
        <v>113</v>
      </c>
      <c r="J32" s="524">
        <v>112</v>
      </c>
      <c r="K32" s="524">
        <v>109</v>
      </c>
      <c r="L32" s="524">
        <v>117</v>
      </c>
      <c r="M32" s="524">
        <v>131</v>
      </c>
      <c r="N32" s="538">
        <v>143</v>
      </c>
    </row>
    <row r="33" spans="2:14">
      <c r="B33" s="1375"/>
      <c r="C33" s="1372"/>
      <c r="D33" s="520" t="s">
        <v>516</v>
      </c>
      <c r="E33" s="523">
        <v>740</v>
      </c>
      <c r="F33" s="524">
        <v>692</v>
      </c>
      <c r="G33" s="524">
        <v>752</v>
      </c>
      <c r="H33" s="524">
        <v>714</v>
      </c>
      <c r="I33" s="524">
        <v>702</v>
      </c>
      <c r="J33" s="524">
        <v>630</v>
      </c>
      <c r="K33" s="524">
        <v>601</v>
      </c>
      <c r="L33" s="524">
        <v>601</v>
      </c>
      <c r="M33" s="524">
        <v>582</v>
      </c>
      <c r="N33" s="538">
        <v>610</v>
      </c>
    </row>
    <row r="34" spans="2:14">
      <c r="B34" s="1375"/>
      <c r="C34" s="1372"/>
      <c r="D34" s="520" t="s">
        <v>517</v>
      </c>
      <c r="E34" s="523">
        <v>55</v>
      </c>
      <c r="F34" s="524">
        <v>52</v>
      </c>
      <c r="G34" s="524">
        <v>52</v>
      </c>
      <c r="H34" s="524">
        <v>70</v>
      </c>
      <c r="I34" s="524">
        <v>90</v>
      </c>
      <c r="J34" s="524">
        <v>84</v>
      </c>
      <c r="K34" s="524">
        <v>84</v>
      </c>
      <c r="L34" s="524">
        <v>79</v>
      </c>
      <c r="M34" s="524">
        <v>58</v>
      </c>
      <c r="N34" s="538">
        <v>57</v>
      </c>
    </row>
    <row r="35" spans="2:14" ht="14.25" thickBot="1">
      <c r="B35" s="1375"/>
      <c r="C35" s="1373"/>
      <c r="D35" s="525" t="s">
        <v>518</v>
      </c>
      <c r="E35" s="526">
        <v>32</v>
      </c>
      <c r="F35" s="527">
        <v>27</v>
      </c>
      <c r="G35" s="527">
        <v>30</v>
      </c>
      <c r="H35" s="527">
        <v>28</v>
      </c>
      <c r="I35" s="527">
        <v>26</v>
      </c>
      <c r="J35" s="527">
        <v>17</v>
      </c>
      <c r="K35" s="527">
        <v>6</v>
      </c>
      <c r="L35" s="527">
        <v>12</v>
      </c>
      <c r="M35" s="527">
        <v>20</v>
      </c>
      <c r="N35" s="539">
        <v>22</v>
      </c>
    </row>
    <row r="36" spans="2:14" ht="13.5" customHeight="1">
      <c r="B36" s="1375"/>
      <c r="C36" s="1372" t="s">
        <v>890</v>
      </c>
      <c r="D36" s="541" t="s">
        <v>519</v>
      </c>
      <c r="E36" s="545">
        <v>3389</v>
      </c>
      <c r="F36" s="546">
        <v>3434</v>
      </c>
      <c r="G36" s="546">
        <v>3572</v>
      </c>
      <c r="H36" s="546">
        <v>3595</v>
      </c>
      <c r="I36" s="546">
        <v>3492</v>
      </c>
      <c r="J36" s="546">
        <v>3281</v>
      </c>
      <c r="K36" s="546">
        <v>3308</v>
      </c>
      <c r="L36" s="546">
        <v>3527</v>
      </c>
      <c r="M36" s="546">
        <v>3648</v>
      </c>
      <c r="N36" s="555">
        <f>SUM(N37:N43)</f>
        <v>3783</v>
      </c>
    </row>
    <row r="37" spans="2:14">
      <c r="B37" s="1375"/>
      <c r="C37" s="1372"/>
      <c r="D37" s="547" t="s">
        <v>513</v>
      </c>
      <c r="E37" s="551">
        <v>114</v>
      </c>
      <c r="F37" s="552">
        <v>145</v>
      </c>
      <c r="G37" s="552">
        <v>152</v>
      </c>
      <c r="H37" s="552">
        <v>170</v>
      </c>
      <c r="I37" s="552">
        <v>162</v>
      </c>
      <c r="J37" s="552">
        <v>164</v>
      </c>
      <c r="K37" s="552">
        <v>173</v>
      </c>
      <c r="L37" s="552">
        <v>168</v>
      </c>
      <c r="M37" s="552">
        <v>196</v>
      </c>
      <c r="N37" s="554">
        <v>252</v>
      </c>
    </row>
    <row r="38" spans="2:14">
      <c r="B38" s="1375"/>
      <c r="C38" s="1372"/>
      <c r="D38" s="520" t="s">
        <v>514</v>
      </c>
      <c r="E38" s="523">
        <v>129</v>
      </c>
      <c r="F38" s="524">
        <v>108</v>
      </c>
      <c r="G38" s="524">
        <v>132</v>
      </c>
      <c r="H38" s="524">
        <v>111</v>
      </c>
      <c r="I38" s="524">
        <v>84</v>
      </c>
      <c r="J38" s="524">
        <v>90</v>
      </c>
      <c r="K38" s="524">
        <v>84</v>
      </c>
      <c r="L38" s="524">
        <v>65</v>
      </c>
      <c r="M38" s="524">
        <v>83</v>
      </c>
      <c r="N38" s="538">
        <v>82</v>
      </c>
    </row>
    <row r="39" spans="2:14">
      <c r="B39" s="1375"/>
      <c r="C39" s="1372"/>
      <c r="D39" s="520" t="s">
        <v>10</v>
      </c>
      <c r="E39" s="521">
        <v>2551</v>
      </c>
      <c r="F39" s="522">
        <v>2578</v>
      </c>
      <c r="G39" s="522">
        <v>2677</v>
      </c>
      <c r="H39" s="522">
        <v>2712</v>
      </c>
      <c r="I39" s="522">
        <v>2533</v>
      </c>
      <c r="J39" s="522">
        <v>2332</v>
      </c>
      <c r="K39" s="522">
        <v>2336</v>
      </c>
      <c r="L39" s="522">
        <v>2516</v>
      </c>
      <c r="M39" s="522">
        <v>2609</v>
      </c>
      <c r="N39" s="537">
        <v>2693</v>
      </c>
    </row>
    <row r="40" spans="2:14">
      <c r="B40" s="1375"/>
      <c r="C40" s="1372"/>
      <c r="D40" s="520" t="s">
        <v>515</v>
      </c>
      <c r="E40" s="523">
        <v>36</v>
      </c>
      <c r="F40" s="524">
        <v>37</v>
      </c>
      <c r="G40" s="524">
        <v>31</v>
      </c>
      <c r="H40" s="524">
        <v>35</v>
      </c>
      <c r="I40" s="524">
        <v>32</v>
      </c>
      <c r="J40" s="524">
        <v>31</v>
      </c>
      <c r="K40" s="524">
        <v>30</v>
      </c>
      <c r="L40" s="524">
        <v>21</v>
      </c>
      <c r="M40" s="524">
        <v>19</v>
      </c>
      <c r="N40" s="538">
        <v>21</v>
      </c>
    </row>
    <row r="41" spans="2:14">
      <c r="B41" s="1375"/>
      <c r="C41" s="1372"/>
      <c r="D41" s="520" t="s">
        <v>516</v>
      </c>
      <c r="E41" s="523">
        <v>519</v>
      </c>
      <c r="F41" s="524">
        <v>537</v>
      </c>
      <c r="G41" s="524">
        <v>547</v>
      </c>
      <c r="H41" s="524">
        <v>532</v>
      </c>
      <c r="I41" s="524">
        <v>647</v>
      </c>
      <c r="J41" s="524">
        <v>637</v>
      </c>
      <c r="K41" s="524">
        <v>659</v>
      </c>
      <c r="L41" s="524">
        <v>718</v>
      </c>
      <c r="M41" s="524">
        <v>698</v>
      </c>
      <c r="N41" s="538">
        <v>700</v>
      </c>
    </row>
    <row r="42" spans="2:14">
      <c r="B42" s="1375"/>
      <c r="C42" s="1372"/>
      <c r="D42" s="520" t="s">
        <v>517</v>
      </c>
      <c r="E42" s="523">
        <v>19</v>
      </c>
      <c r="F42" s="524">
        <v>13</v>
      </c>
      <c r="G42" s="524">
        <v>15</v>
      </c>
      <c r="H42" s="524">
        <v>17</v>
      </c>
      <c r="I42" s="524">
        <v>16</v>
      </c>
      <c r="J42" s="524">
        <v>11</v>
      </c>
      <c r="K42" s="524">
        <v>9</v>
      </c>
      <c r="L42" s="524">
        <v>16</v>
      </c>
      <c r="M42" s="524">
        <v>14</v>
      </c>
      <c r="N42" s="538">
        <v>12</v>
      </c>
    </row>
    <row r="43" spans="2:14" ht="14.25" thickBot="1">
      <c r="B43" s="1375"/>
      <c r="C43" s="1372"/>
      <c r="D43" s="525" t="s">
        <v>518</v>
      </c>
      <c r="E43" s="526">
        <v>21</v>
      </c>
      <c r="F43" s="527">
        <v>16</v>
      </c>
      <c r="G43" s="527">
        <v>18</v>
      </c>
      <c r="H43" s="527">
        <v>18</v>
      </c>
      <c r="I43" s="527">
        <v>18</v>
      </c>
      <c r="J43" s="527">
        <v>16</v>
      </c>
      <c r="K43" s="527">
        <v>17</v>
      </c>
      <c r="L43" s="527">
        <v>23</v>
      </c>
      <c r="M43" s="527">
        <v>29</v>
      </c>
      <c r="N43" s="539">
        <v>23</v>
      </c>
    </row>
    <row r="44" spans="2:14" ht="13.5" customHeight="1">
      <c r="B44" s="1375"/>
      <c r="C44" s="1371" t="s">
        <v>891</v>
      </c>
      <c r="D44" s="541" t="s">
        <v>519</v>
      </c>
      <c r="E44" s="545">
        <v>6179</v>
      </c>
      <c r="F44" s="546">
        <v>6703</v>
      </c>
      <c r="G44" s="546">
        <v>6787</v>
      </c>
      <c r="H44" s="546">
        <v>7171</v>
      </c>
      <c r="I44" s="546">
        <v>7713</v>
      </c>
      <c r="J44" s="546">
        <v>10457</v>
      </c>
      <c r="K44" s="546">
        <v>9529</v>
      </c>
      <c r="L44" s="546">
        <v>9548</v>
      </c>
      <c r="M44" s="546">
        <v>11469</v>
      </c>
      <c r="N44" s="555">
        <f>SUM(N45:N51)</f>
        <v>12627</v>
      </c>
    </row>
    <row r="45" spans="2:14">
      <c r="B45" s="1375"/>
      <c r="C45" s="1372"/>
      <c r="D45" s="547" t="s">
        <v>513</v>
      </c>
      <c r="E45" s="551">
        <v>1481</v>
      </c>
      <c r="F45" s="532">
        <v>1784</v>
      </c>
      <c r="G45" s="552">
        <v>1935</v>
      </c>
      <c r="H45" s="532">
        <v>2068</v>
      </c>
      <c r="I45" s="532">
        <v>2235</v>
      </c>
      <c r="J45" s="532">
        <v>3371</v>
      </c>
      <c r="K45" s="532">
        <v>3609</v>
      </c>
      <c r="L45" s="532">
        <v>3476</v>
      </c>
      <c r="M45" s="532">
        <v>3372</v>
      </c>
      <c r="N45" s="548">
        <v>5077</v>
      </c>
    </row>
    <row r="46" spans="2:14">
      <c r="B46" s="1375"/>
      <c r="C46" s="1372"/>
      <c r="D46" s="520" t="s">
        <v>514</v>
      </c>
      <c r="E46" s="523">
        <v>458</v>
      </c>
      <c r="F46" s="524">
        <v>503</v>
      </c>
      <c r="G46" s="524">
        <v>701</v>
      </c>
      <c r="H46" s="524">
        <v>530</v>
      </c>
      <c r="I46" s="524">
        <v>539</v>
      </c>
      <c r="J46" s="524">
        <v>529</v>
      </c>
      <c r="K46" s="524">
        <v>516</v>
      </c>
      <c r="L46" s="524">
        <v>605</v>
      </c>
      <c r="M46" s="524">
        <v>587</v>
      </c>
      <c r="N46" s="538">
        <v>652</v>
      </c>
    </row>
    <row r="47" spans="2:14">
      <c r="B47" s="1375"/>
      <c r="C47" s="1372"/>
      <c r="D47" s="520" t="s">
        <v>10</v>
      </c>
      <c r="E47" s="521">
        <v>1861</v>
      </c>
      <c r="F47" s="522">
        <v>2361</v>
      </c>
      <c r="G47" s="522">
        <v>2061</v>
      </c>
      <c r="H47" s="522">
        <v>2656</v>
      </c>
      <c r="I47" s="522">
        <v>2937</v>
      </c>
      <c r="J47" s="522">
        <v>3561</v>
      </c>
      <c r="K47" s="522">
        <v>3289</v>
      </c>
      <c r="L47" s="522">
        <v>3182</v>
      </c>
      <c r="M47" s="522">
        <v>4987</v>
      </c>
      <c r="N47" s="537">
        <v>4135</v>
      </c>
    </row>
    <row r="48" spans="2:14">
      <c r="B48" s="1375"/>
      <c r="C48" s="1372"/>
      <c r="D48" s="520" t="s">
        <v>515</v>
      </c>
      <c r="E48" s="523">
        <v>236</v>
      </c>
      <c r="F48" s="524">
        <v>147</v>
      </c>
      <c r="G48" s="524">
        <v>158</v>
      </c>
      <c r="H48" s="524">
        <v>191</v>
      </c>
      <c r="I48" s="524">
        <v>194</v>
      </c>
      <c r="J48" s="524">
        <v>201</v>
      </c>
      <c r="K48" s="524">
        <v>219</v>
      </c>
      <c r="L48" s="524">
        <v>274</v>
      </c>
      <c r="M48" s="524">
        <v>361</v>
      </c>
      <c r="N48" s="538">
        <v>276</v>
      </c>
    </row>
    <row r="49" spans="1:14">
      <c r="B49" s="1375"/>
      <c r="C49" s="1372"/>
      <c r="D49" s="520" t="s">
        <v>516</v>
      </c>
      <c r="E49" s="521">
        <v>2022</v>
      </c>
      <c r="F49" s="522">
        <v>1735</v>
      </c>
      <c r="G49" s="522">
        <v>1716</v>
      </c>
      <c r="H49" s="522">
        <v>1536</v>
      </c>
      <c r="I49" s="522">
        <v>1583</v>
      </c>
      <c r="J49" s="522">
        <v>2570</v>
      </c>
      <c r="K49" s="522">
        <v>1652</v>
      </c>
      <c r="L49" s="522">
        <v>1746</v>
      </c>
      <c r="M49" s="522">
        <v>1858</v>
      </c>
      <c r="N49" s="537">
        <v>2153</v>
      </c>
    </row>
    <row r="50" spans="1:14">
      <c r="B50" s="1375"/>
      <c r="C50" s="1372"/>
      <c r="D50" s="520" t="s">
        <v>517</v>
      </c>
      <c r="E50" s="523">
        <v>51</v>
      </c>
      <c r="F50" s="524">
        <v>84</v>
      </c>
      <c r="G50" s="524">
        <v>105</v>
      </c>
      <c r="H50" s="524">
        <v>80</v>
      </c>
      <c r="I50" s="524">
        <v>107</v>
      </c>
      <c r="J50" s="524">
        <v>107</v>
      </c>
      <c r="K50" s="524">
        <v>113</v>
      </c>
      <c r="L50" s="524">
        <v>129</v>
      </c>
      <c r="M50" s="524">
        <v>173</v>
      </c>
      <c r="N50" s="538">
        <v>200</v>
      </c>
    </row>
    <row r="51" spans="1:14" ht="14.25" thickBot="1">
      <c r="B51" s="1376"/>
      <c r="C51" s="1373"/>
      <c r="D51" s="525" t="s">
        <v>518</v>
      </c>
      <c r="E51" s="526">
        <v>70</v>
      </c>
      <c r="F51" s="527">
        <v>89</v>
      </c>
      <c r="G51" s="527">
        <v>111</v>
      </c>
      <c r="H51" s="527">
        <v>110</v>
      </c>
      <c r="I51" s="527">
        <v>118</v>
      </c>
      <c r="J51" s="527">
        <v>118</v>
      </c>
      <c r="K51" s="527">
        <v>131</v>
      </c>
      <c r="L51" s="527">
        <v>136</v>
      </c>
      <c r="M51" s="527">
        <v>131</v>
      </c>
      <c r="N51" s="539">
        <v>134</v>
      </c>
    </row>
    <row r="52" spans="1:14">
      <c r="B52" s="1377" t="s">
        <v>522</v>
      </c>
      <c r="C52" s="1378"/>
      <c r="D52" s="541" t="s">
        <v>519</v>
      </c>
      <c r="E52" s="545">
        <v>55566</v>
      </c>
      <c r="F52" s="546">
        <v>58304</v>
      </c>
      <c r="G52" s="546">
        <v>59109</v>
      </c>
      <c r="H52" s="546">
        <v>61252</v>
      </c>
      <c r="I52" s="546">
        <v>61488</v>
      </c>
      <c r="J52" s="546">
        <v>67322</v>
      </c>
      <c r="K52" s="546">
        <v>64950</v>
      </c>
      <c r="L52" s="546">
        <v>66975</v>
      </c>
      <c r="M52" s="546">
        <v>71628</v>
      </c>
      <c r="N52" s="555">
        <f>SUM(N53:N59)</f>
        <v>76536</v>
      </c>
    </row>
    <row r="53" spans="1:14">
      <c r="B53" s="1379"/>
      <c r="C53" s="1380"/>
      <c r="D53" s="547" t="s">
        <v>513</v>
      </c>
      <c r="E53" s="531">
        <v>20113</v>
      </c>
      <c r="F53" s="532">
        <v>21954</v>
      </c>
      <c r="G53" s="532">
        <v>22801</v>
      </c>
      <c r="H53" s="532">
        <v>23827</v>
      </c>
      <c r="I53" s="532">
        <v>23322</v>
      </c>
      <c r="J53" s="532">
        <v>25626</v>
      </c>
      <c r="K53" s="532">
        <v>26498</v>
      </c>
      <c r="L53" s="532">
        <v>27478</v>
      </c>
      <c r="M53" s="532">
        <v>27586</v>
      </c>
      <c r="N53" s="548">
        <f>N5+N13+N21+N29+N37+N45</f>
        <v>32236</v>
      </c>
    </row>
    <row r="54" spans="1:14">
      <c r="B54" s="1379"/>
      <c r="C54" s="1380"/>
      <c r="D54" s="520" t="s">
        <v>514</v>
      </c>
      <c r="E54" s="521">
        <v>2361</v>
      </c>
      <c r="F54" s="522">
        <v>2394</v>
      </c>
      <c r="G54" s="522">
        <v>2900</v>
      </c>
      <c r="H54" s="522">
        <v>2370</v>
      </c>
      <c r="I54" s="522">
        <v>2230</v>
      </c>
      <c r="J54" s="522">
        <v>2124</v>
      </c>
      <c r="K54" s="522">
        <v>2177</v>
      </c>
      <c r="L54" s="522">
        <v>2339</v>
      </c>
      <c r="M54" s="522">
        <v>2293</v>
      </c>
      <c r="N54" s="537">
        <f>N6+N14+N22+N30+N38+N46</f>
        <v>2567</v>
      </c>
    </row>
    <row r="55" spans="1:14">
      <c r="B55" s="1379"/>
      <c r="C55" s="1380"/>
      <c r="D55" s="520" t="s">
        <v>10</v>
      </c>
      <c r="E55" s="521">
        <v>18445</v>
      </c>
      <c r="F55" s="522">
        <v>20218</v>
      </c>
      <c r="G55" s="522">
        <v>19443</v>
      </c>
      <c r="H55" s="522">
        <v>21045</v>
      </c>
      <c r="I55" s="522">
        <v>21493</v>
      </c>
      <c r="J55" s="522">
        <v>22922</v>
      </c>
      <c r="K55" s="522">
        <v>21280</v>
      </c>
      <c r="L55" s="522">
        <v>21738</v>
      </c>
      <c r="M55" s="522">
        <v>25540</v>
      </c>
      <c r="N55" s="537">
        <f t="shared" ref="N55:N59" si="0">N7+N15+N23+N31+N39+N47</f>
        <v>24126</v>
      </c>
    </row>
    <row r="56" spans="1:14">
      <c r="B56" s="1379"/>
      <c r="C56" s="1380"/>
      <c r="D56" s="520" t="s">
        <v>515</v>
      </c>
      <c r="E56" s="521">
        <v>1329</v>
      </c>
      <c r="F56" s="522">
        <v>1225</v>
      </c>
      <c r="G56" s="522">
        <v>1277</v>
      </c>
      <c r="H56" s="522">
        <v>1318</v>
      </c>
      <c r="I56" s="522">
        <v>1349</v>
      </c>
      <c r="J56" s="522">
        <v>1299</v>
      </c>
      <c r="K56" s="522">
        <v>1400</v>
      </c>
      <c r="L56" s="522">
        <v>1537</v>
      </c>
      <c r="M56" s="522">
        <v>1784</v>
      </c>
      <c r="N56" s="537">
        <f t="shared" si="0"/>
        <v>1632</v>
      </c>
    </row>
    <row r="57" spans="1:14">
      <c r="B57" s="1379"/>
      <c r="C57" s="1380"/>
      <c r="D57" s="520" t="s">
        <v>516</v>
      </c>
      <c r="E57" s="521">
        <v>12214</v>
      </c>
      <c r="F57" s="522">
        <v>11231</v>
      </c>
      <c r="G57" s="522">
        <v>11277</v>
      </c>
      <c r="H57" s="522">
        <v>11234</v>
      </c>
      <c r="I57" s="522">
        <v>11512</v>
      </c>
      <c r="J57" s="522">
        <v>13864</v>
      </c>
      <c r="K57" s="522">
        <v>12069</v>
      </c>
      <c r="L57" s="522">
        <v>12284</v>
      </c>
      <c r="M57" s="522">
        <v>12788</v>
      </c>
      <c r="N57" s="537">
        <f t="shared" si="0"/>
        <v>14234</v>
      </c>
    </row>
    <row r="58" spans="1:14">
      <c r="B58" s="1379"/>
      <c r="C58" s="1380"/>
      <c r="D58" s="520" t="s">
        <v>517</v>
      </c>
      <c r="E58" s="523">
        <v>578</v>
      </c>
      <c r="F58" s="524">
        <v>713</v>
      </c>
      <c r="G58" s="524">
        <v>760</v>
      </c>
      <c r="H58" s="524">
        <v>813</v>
      </c>
      <c r="I58" s="524">
        <v>934</v>
      </c>
      <c r="J58" s="524">
        <v>901</v>
      </c>
      <c r="K58" s="524">
        <v>895</v>
      </c>
      <c r="L58" s="524">
        <v>946</v>
      </c>
      <c r="M58" s="524">
        <v>1013</v>
      </c>
      <c r="N58" s="543">
        <f t="shared" si="0"/>
        <v>1064</v>
      </c>
    </row>
    <row r="59" spans="1:14" ht="14.25" thickBot="1">
      <c r="B59" s="1381"/>
      <c r="C59" s="1382"/>
      <c r="D59" s="544" t="s">
        <v>518</v>
      </c>
      <c r="E59" s="526">
        <v>526</v>
      </c>
      <c r="F59" s="527">
        <v>569</v>
      </c>
      <c r="G59" s="527">
        <v>651</v>
      </c>
      <c r="H59" s="527">
        <v>645</v>
      </c>
      <c r="I59" s="527">
        <v>648</v>
      </c>
      <c r="J59" s="527">
        <v>586</v>
      </c>
      <c r="K59" s="527">
        <v>631</v>
      </c>
      <c r="L59" s="527">
        <v>653</v>
      </c>
      <c r="M59" s="527">
        <v>624</v>
      </c>
      <c r="N59" s="539">
        <f t="shared" si="0"/>
        <v>677</v>
      </c>
    </row>
    <row r="60" spans="1:14">
      <c r="A60" s="145"/>
      <c r="B60" s="145"/>
      <c r="D60" s="164"/>
      <c r="E60" s="145"/>
      <c r="F60" s="145"/>
      <c r="G60" s="145"/>
      <c r="H60" s="146"/>
    </row>
    <row r="61" spans="1:14" ht="17.25">
      <c r="B61" s="167" t="s">
        <v>1234</v>
      </c>
      <c r="G61" s="141"/>
      <c r="H61" s="147"/>
      <c r="N61" s="560" t="s">
        <v>905</v>
      </c>
    </row>
    <row r="62" spans="1:14" ht="17.25">
      <c r="B62" s="143"/>
      <c r="D62" s="165"/>
      <c r="G62" s="141"/>
      <c r="H62" s="147"/>
    </row>
    <row r="63" spans="1:14" ht="17.25">
      <c r="B63" s="143"/>
      <c r="D63" s="165"/>
      <c r="G63" s="141"/>
      <c r="H63" s="147"/>
    </row>
    <row r="64" spans="1:14">
      <c r="B64" s="148"/>
      <c r="D64" s="164"/>
      <c r="G64" s="141"/>
      <c r="H64" s="147"/>
    </row>
    <row r="65" spans="2:8">
      <c r="B65" s="148"/>
      <c r="D65" s="164"/>
      <c r="G65" s="141"/>
      <c r="H65" s="147"/>
    </row>
    <row r="66" spans="2:8">
      <c r="B66" s="148"/>
      <c r="D66" s="164"/>
      <c r="G66" s="141"/>
      <c r="H66" s="147"/>
    </row>
    <row r="67" spans="2:8">
      <c r="B67" s="148"/>
      <c r="D67" s="164"/>
      <c r="G67" s="141"/>
      <c r="H67" s="147"/>
    </row>
    <row r="68" spans="2:8">
      <c r="B68" s="148"/>
      <c r="D68" s="164"/>
      <c r="G68" s="141"/>
      <c r="H68" s="147"/>
    </row>
    <row r="69" spans="2:8">
      <c r="B69" s="148"/>
      <c r="D69" s="164"/>
      <c r="G69" s="141"/>
      <c r="H69" s="147"/>
    </row>
    <row r="70" spans="2:8">
      <c r="B70" s="148"/>
      <c r="D70" s="164"/>
      <c r="G70" s="141"/>
      <c r="H70" s="147"/>
    </row>
    <row r="71" spans="2:8">
      <c r="B71" s="148"/>
      <c r="D71" s="164"/>
      <c r="G71" s="141"/>
      <c r="H71" s="147"/>
    </row>
    <row r="72" spans="2:8">
      <c r="B72" s="148"/>
      <c r="D72" s="164"/>
      <c r="G72" s="141"/>
      <c r="H72" s="147"/>
    </row>
    <row r="73" spans="2:8">
      <c r="B73" s="148"/>
      <c r="D73" s="164"/>
      <c r="G73" s="141"/>
      <c r="H73" s="147"/>
    </row>
    <row r="74" spans="2:8">
      <c r="B74" s="148"/>
      <c r="D74" s="164"/>
      <c r="G74" s="141"/>
      <c r="H74" s="147"/>
    </row>
    <row r="75" spans="2:8">
      <c r="B75" s="148"/>
      <c r="D75" s="164"/>
      <c r="G75" s="141"/>
      <c r="H75" s="147"/>
    </row>
    <row r="76" spans="2:8">
      <c r="B76" s="148"/>
      <c r="D76" s="164"/>
      <c r="G76" s="141"/>
      <c r="H76" s="147"/>
    </row>
    <row r="77" spans="2:8">
      <c r="B77" s="148"/>
      <c r="D77" s="164"/>
      <c r="G77" s="141"/>
      <c r="H77" s="147"/>
    </row>
    <row r="78" spans="2:8">
      <c r="B78" s="148"/>
      <c r="D78" s="164"/>
      <c r="G78" s="141"/>
      <c r="H78" s="147"/>
    </row>
    <row r="79" spans="2:8">
      <c r="B79" s="148"/>
      <c r="D79" s="164"/>
      <c r="G79" s="141"/>
      <c r="H79" s="147"/>
    </row>
    <row r="80" spans="2:8">
      <c r="B80" s="148"/>
      <c r="D80" s="164"/>
      <c r="G80" s="141"/>
      <c r="H80" s="147"/>
    </row>
    <row r="81" spans="2:8">
      <c r="B81" s="148"/>
      <c r="D81" s="164"/>
      <c r="G81" s="141"/>
      <c r="H81" s="147"/>
    </row>
    <row r="82" spans="2:8">
      <c r="B82" s="148"/>
      <c r="D82" s="164"/>
      <c r="G82" s="141"/>
      <c r="H82" s="147"/>
    </row>
    <row r="83" spans="2:8">
      <c r="B83" s="148"/>
      <c r="D83" s="164"/>
      <c r="G83" s="141"/>
      <c r="H83" s="147"/>
    </row>
    <row r="84" spans="2:8">
      <c r="B84" s="148"/>
      <c r="D84" s="164"/>
      <c r="G84" s="141"/>
      <c r="H84" s="147"/>
    </row>
    <row r="85" spans="2:8">
      <c r="B85" s="148"/>
      <c r="D85" s="164"/>
      <c r="G85" s="141"/>
      <c r="H85" s="147"/>
    </row>
    <row r="86" spans="2:8">
      <c r="B86" s="148"/>
      <c r="D86" s="164"/>
      <c r="G86" s="141"/>
      <c r="H86" s="147"/>
    </row>
    <row r="87" spans="2:8">
      <c r="B87" s="148"/>
      <c r="D87" s="164"/>
      <c r="G87" s="141"/>
      <c r="H87" s="147"/>
    </row>
    <row r="88" spans="2:8">
      <c r="B88" s="148"/>
      <c r="D88" s="164"/>
      <c r="G88" s="141"/>
      <c r="H88" s="147"/>
    </row>
    <row r="89" spans="2:8">
      <c r="B89" s="148"/>
      <c r="D89" s="164"/>
      <c r="G89" s="141"/>
      <c r="H89" s="147"/>
    </row>
    <row r="90" spans="2:8">
      <c r="B90" s="148"/>
      <c r="D90" s="164"/>
      <c r="G90" s="141"/>
      <c r="H90" s="147"/>
    </row>
    <row r="91" spans="2:8">
      <c r="B91" s="148"/>
      <c r="D91" s="164"/>
      <c r="G91" s="141"/>
      <c r="H91" s="147"/>
    </row>
    <row r="92" spans="2:8">
      <c r="B92" s="148"/>
      <c r="D92" s="164"/>
      <c r="G92" s="141"/>
      <c r="H92" s="147"/>
    </row>
    <row r="93" spans="2:8">
      <c r="B93" s="148"/>
      <c r="D93" s="164"/>
      <c r="G93" s="141"/>
      <c r="H93" s="147"/>
    </row>
    <row r="94" spans="2:8">
      <c r="B94" s="148"/>
      <c r="D94" s="164"/>
      <c r="G94" s="141"/>
      <c r="H94" s="147"/>
    </row>
    <row r="95" spans="2:8">
      <c r="B95" s="148"/>
      <c r="D95" s="164"/>
      <c r="G95" s="141"/>
      <c r="H95" s="147"/>
    </row>
    <row r="96" spans="2:8">
      <c r="B96" s="148"/>
      <c r="D96" s="164"/>
      <c r="G96" s="141"/>
      <c r="H96" s="147"/>
    </row>
    <row r="97" spans="2:29">
      <c r="B97" s="148"/>
      <c r="D97" s="164"/>
      <c r="G97" s="141"/>
      <c r="H97" s="147"/>
    </row>
    <row r="98" spans="2:29">
      <c r="B98" s="148"/>
      <c r="D98" s="164"/>
      <c r="G98" s="141"/>
      <c r="H98" s="147"/>
    </row>
    <row r="99" spans="2:29">
      <c r="B99" s="148"/>
      <c r="D99" s="164"/>
      <c r="G99" s="141"/>
      <c r="H99" s="147"/>
    </row>
    <row r="100" spans="2:29">
      <c r="B100" s="148"/>
      <c r="D100" s="164"/>
      <c r="G100" s="141"/>
      <c r="H100" s="147"/>
      <c r="Q100" s="170" t="s">
        <v>523</v>
      </c>
      <c r="R100" s="557" t="s">
        <v>903</v>
      </c>
      <c r="S100" s="556" t="s">
        <v>894</v>
      </c>
      <c r="T100" s="556" t="s">
        <v>895</v>
      </c>
      <c r="U100" s="556" t="s">
        <v>896</v>
      </c>
      <c r="V100" s="556" t="s">
        <v>897</v>
      </c>
      <c r="W100" s="556" t="s">
        <v>898</v>
      </c>
      <c r="X100" s="556" t="s">
        <v>899</v>
      </c>
      <c r="Y100" s="556" t="s">
        <v>900</v>
      </c>
      <c r="Z100" s="556" t="s">
        <v>901</v>
      </c>
      <c r="AA100" s="556" t="s">
        <v>141</v>
      </c>
      <c r="AB100" s="556" t="s">
        <v>142</v>
      </c>
      <c r="AC100" s="556" t="s">
        <v>705</v>
      </c>
    </row>
    <row r="101" spans="2:29">
      <c r="B101" s="148"/>
      <c r="D101" s="164"/>
      <c r="G101" s="141"/>
      <c r="H101" s="147"/>
      <c r="Q101" s="171" t="s">
        <v>513</v>
      </c>
      <c r="R101" s="169">
        <v>16184</v>
      </c>
      <c r="S101" s="168">
        <v>16981</v>
      </c>
      <c r="T101" s="168">
        <v>20113</v>
      </c>
      <c r="U101" s="168">
        <v>21954</v>
      </c>
      <c r="V101" s="168">
        <v>22801</v>
      </c>
      <c r="W101" s="168">
        <v>23827</v>
      </c>
      <c r="X101" s="168">
        <v>23322</v>
      </c>
      <c r="Y101" s="168">
        <v>25626</v>
      </c>
      <c r="Z101" s="168">
        <v>26498</v>
      </c>
      <c r="AA101" s="168">
        <v>27478</v>
      </c>
      <c r="AB101" s="168">
        <v>27586</v>
      </c>
      <c r="AC101" s="168">
        <v>32236</v>
      </c>
    </row>
    <row r="102" spans="2:29">
      <c r="B102" s="148"/>
      <c r="D102" s="164"/>
      <c r="G102" s="141"/>
      <c r="H102" s="147"/>
      <c r="Q102" s="171" t="s">
        <v>10</v>
      </c>
      <c r="R102" s="169">
        <v>20848</v>
      </c>
      <c r="S102" s="168">
        <v>20659</v>
      </c>
      <c r="T102" s="168">
        <v>18445</v>
      </c>
      <c r="U102" s="168">
        <v>20218</v>
      </c>
      <c r="V102" s="168">
        <v>19443</v>
      </c>
      <c r="W102" s="168">
        <v>21045</v>
      </c>
      <c r="X102" s="168">
        <v>21493</v>
      </c>
      <c r="Y102" s="168">
        <v>22922</v>
      </c>
      <c r="Z102" s="168">
        <v>21280</v>
      </c>
      <c r="AA102" s="168">
        <v>21738</v>
      </c>
      <c r="AB102" s="168">
        <v>25540</v>
      </c>
      <c r="AC102" s="168">
        <v>24126</v>
      </c>
    </row>
    <row r="103" spans="2:29">
      <c r="B103" s="148"/>
      <c r="D103" s="164"/>
      <c r="G103" s="141"/>
      <c r="H103" s="147"/>
      <c r="Q103" s="171" t="s">
        <v>516</v>
      </c>
      <c r="R103" s="169">
        <v>10564</v>
      </c>
      <c r="S103" s="168">
        <v>11549</v>
      </c>
      <c r="T103" s="168">
        <v>12214</v>
      </c>
      <c r="U103" s="168">
        <v>11231</v>
      </c>
      <c r="V103" s="168">
        <v>11277</v>
      </c>
      <c r="W103" s="168">
        <v>11234</v>
      </c>
      <c r="X103" s="168">
        <v>11512</v>
      </c>
      <c r="Y103" s="168">
        <v>13864</v>
      </c>
      <c r="Z103" s="168">
        <v>12069</v>
      </c>
      <c r="AA103" s="168">
        <v>12284</v>
      </c>
      <c r="AB103" s="168">
        <v>12788</v>
      </c>
      <c r="AC103" s="168">
        <v>14234</v>
      </c>
    </row>
    <row r="104" spans="2:29">
      <c r="B104" s="148"/>
      <c r="D104" s="164"/>
      <c r="G104" s="141"/>
      <c r="H104" s="147"/>
      <c r="Q104" s="170" t="s">
        <v>523</v>
      </c>
      <c r="R104" s="557" t="s">
        <v>903</v>
      </c>
      <c r="S104" s="556" t="s">
        <v>894</v>
      </c>
      <c r="T104" s="556" t="s">
        <v>895</v>
      </c>
      <c r="U104" s="556" t="s">
        <v>896</v>
      </c>
      <c r="V104" s="556" t="s">
        <v>897</v>
      </c>
      <c r="W104" s="556" t="s">
        <v>898</v>
      </c>
      <c r="X104" s="556" t="s">
        <v>899</v>
      </c>
      <c r="Y104" s="556" t="s">
        <v>900</v>
      </c>
      <c r="Z104" s="556" t="s">
        <v>901</v>
      </c>
      <c r="AA104" s="556" t="s">
        <v>141</v>
      </c>
      <c r="AB104" s="556" t="s">
        <v>142</v>
      </c>
      <c r="AC104" s="556" t="s">
        <v>705</v>
      </c>
    </row>
    <row r="105" spans="2:29">
      <c r="B105" s="148"/>
      <c r="D105" s="164"/>
      <c r="G105" s="141"/>
      <c r="H105" s="147"/>
      <c r="Q105" s="171" t="s">
        <v>514</v>
      </c>
      <c r="R105" s="169">
        <v>2524</v>
      </c>
      <c r="S105" s="168">
        <v>2907</v>
      </c>
      <c r="T105" s="168">
        <v>2361</v>
      </c>
      <c r="U105" s="168">
        <v>2394</v>
      </c>
      <c r="V105" s="168">
        <v>2900</v>
      </c>
      <c r="W105" s="168">
        <v>2370</v>
      </c>
      <c r="X105" s="168">
        <v>2230</v>
      </c>
      <c r="Y105" s="168">
        <v>2124</v>
      </c>
      <c r="Z105" s="168">
        <v>2177</v>
      </c>
      <c r="AA105" s="168">
        <v>2339</v>
      </c>
      <c r="AB105" s="168">
        <v>2293</v>
      </c>
      <c r="AC105" s="168">
        <v>2567</v>
      </c>
    </row>
    <row r="106" spans="2:29">
      <c r="B106" s="148"/>
      <c r="D106" s="164"/>
      <c r="G106" s="141"/>
      <c r="H106" s="147"/>
      <c r="Q106" s="171" t="s">
        <v>515</v>
      </c>
      <c r="R106" s="169">
        <v>1273</v>
      </c>
      <c r="S106" s="168">
        <v>1156</v>
      </c>
      <c r="T106" s="168">
        <v>1329</v>
      </c>
      <c r="U106" s="168">
        <v>1225</v>
      </c>
      <c r="V106" s="168">
        <v>1277</v>
      </c>
      <c r="W106" s="168">
        <v>1318</v>
      </c>
      <c r="X106" s="168">
        <v>1349</v>
      </c>
      <c r="Y106" s="168">
        <v>1299</v>
      </c>
      <c r="Z106" s="168">
        <v>1400</v>
      </c>
      <c r="AA106" s="168">
        <v>1537</v>
      </c>
      <c r="AB106" s="168">
        <v>1784</v>
      </c>
      <c r="AC106" s="168">
        <v>1632</v>
      </c>
    </row>
    <row r="107" spans="2:29">
      <c r="B107" s="148"/>
      <c r="D107" s="164"/>
      <c r="G107" s="141"/>
      <c r="H107" s="147"/>
      <c r="Q107" s="171" t="s">
        <v>517</v>
      </c>
      <c r="R107" s="169">
        <v>496</v>
      </c>
      <c r="S107" s="168">
        <v>417</v>
      </c>
      <c r="T107" s="168">
        <v>578</v>
      </c>
      <c r="U107" s="168">
        <v>713</v>
      </c>
      <c r="V107" s="168">
        <v>760</v>
      </c>
      <c r="W107" s="168">
        <v>813</v>
      </c>
      <c r="X107" s="168">
        <v>934</v>
      </c>
      <c r="Y107" s="168">
        <v>901</v>
      </c>
      <c r="Z107" s="168">
        <v>895</v>
      </c>
      <c r="AA107" s="168">
        <v>946</v>
      </c>
      <c r="AB107" s="168">
        <v>1013</v>
      </c>
      <c r="AC107" s="168">
        <v>1064</v>
      </c>
    </row>
    <row r="108" spans="2:29">
      <c r="B108" s="148"/>
      <c r="D108" s="164"/>
      <c r="G108" s="141"/>
      <c r="H108" s="147"/>
      <c r="Q108" s="171" t="s">
        <v>518</v>
      </c>
      <c r="R108" s="169">
        <v>573</v>
      </c>
      <c r="S108" s="168">
        <v>479</v>
      </c>
      <c r="T108" s="168">
        <v>526</v>
      </c>
      <c r="U108" s="168">
        <v>569</v>
      </c>
      <c r="V108" s="168">
        <v>651</v>
      </c>
      <c r="W108" s="168">
        <v>645</v>
      </c>
      <c r="X108" s="168">
        <v>648</v>
      </c>
      <c r="Y108" s="168">
        <v>586</v>
      </c>
      <c r="Z108" s="168">
        <v>631</v>
      </c>
      <c r="AA108" s="168">
        <v>653</v>
      </c>
      <c r="AB108" s="168">
        <v>624</v>
      </c>
      <c r="AC108" s="168">
        <v>677</v>
      </c>
    </row>
    <row r="109" spans="2:29">
      <c r="B109" s="148"/>
      <c r="D109" s="164"/>
      <c r="G109" s="141"/>
      <c r="H109" s="147"/>
    </row>
    <row r="110" spans="2:29">
      <c r="B110" s="170" t="s">
        <v>523</v>
      </c>
      <c r="C110" s="557" t="s">
        <v>903</v>
      </c>
      <c r="D110" s="556" t="s">
        <v>894</v>
      </c>
      <c r="E110" s="556" t="s">
        <v>895</v>
      </c>
      <c r="F110" s="556" t="s">
        <v>896</v>
      </c>
      <c r="G110" s="556" t="s">
        <v>897</v>
      </c>
      <c r="H110" s="556" t="s">
        <v>898</v>
      </c>
      <c r="I110" s="556" t="s">
        <v>899</v>
      </c>
      <c r="J110" s="556" t="s">
        <v>900</v>
      </c>
      <c r="K110" s="556" t="s">
        <v>901</v>
      </c>
      <c r="L110" s="556" t="s">
        <v>141</v>
      </c>
      <c r="M110" s="556" t="s">
        <v>142</v>
      </c>
      <c r="N110" s="556" t="s">
        <v>705</v>
      </c>
    </row>
    <row r="111" spans="2:29">
      <c r="B111" s="171" t="s">
        <v>513</v>
      </c>
      <c r="C111" s="169">
        <v>16184</v>
      </c>
      <c r="D111" s="168">
        <v>16981</v>
      </c>
      <c r="E111" s="168">
        <v>20113</v>
      </c>
      <c r="F111" s="168">
        <v>21954</v>
      </c>
      <c r="G111" s="168">
        <v>22801</v>
      </c>
      <c r="H111" s="168">
        <v>23827</v>
      </c>
      <c r="I111" s="168">
        <v>23322</v>
      </c>
      <c r="J111" s="168">
        <v>25626</v>
      </c>
      <c r="K111" s="168">
        <v>26498</v>
      </c>
      <c r="L111" s="168">
        <v>27478</v>
      </c>
      <c r="M111" s="168">
        <v>27586</v>
      </c>
      <c r="N111" s="168">
        <v>32236</v>
      </c>
    </row>
    <row r="112" spans="2:29">
      <c r="B112" s="171" t="s">
        <v>514</v>
      </c>
      <c r="C112" s="169">
        <v>2524</v>
      </c>
      <c r="D112" s="168">
        <v>2907</v>
      </c>
      <c r="E112" s="168">
        <v>2361</v>
      </c>
      <c r="F112" s="168">
        <v>2394</v>
      </c>
      <c r="G112" s="168">
        <v>2900</v>
      </c>
      <c r="H112" s="168">
        <v>2370</v>
      </c>
      <c r="I112" s="168">
        <v>2230</v>
      </c>
      <c r="J112" s="168">
        <v>2124</v>
      </c>
      <c r="K112" s="168">
        <v>2177</v>
      </c>
      <c r="L112" s="168">
        <v>2339</v>
      </c>
      <c r="M112" s="168">
        <v>2293</v>
      </c>
      <c r="N112" s="168">
        <v>2567</v>
      </c>
    </row>
    <row r="113" spans="2:14">
      <c r="B113" s="171" t="s">
        <v>10</v>
      </c>
      <c r="C113" s="169">
        <v>20848</v>
      </c>
      <c r="D113" s="168">
        <v>20659</v>
      </c>
      <c r="E113" s="168">
        <v>18445</v>
      </c>
      <c r="F113" s="168">
        <v>20218</v>
      </c>
      <c r="G113" s="168">
        <v>19443</v>
      </c>
      <c r="H113" s="168">
        <v>21045</v>
      </c>
      <c r="I113" s="168">
        <v>21493</v>
      </c>
      <c r="J113" s="168">
        <v>22922</v>
      </c>
      <c r="K113" s="168">
        <v>21280</v>
      </c>
      <c r="L113" s="168">
        <v>21738</v>
      </c>
      <c r="M113" s="168">
        <v>25540</v>
      </c>
      <c r="N113" s="168">
        <v>24126</v>
      </c>
    </row>
    <row r="114" spans="2:14">
      <c r="B114" s="171" t="s">
        <v>515</v>
      </c>
      <c r="C114" s="169">
        <v>1273</v>
      </c>
      <c r="D114" s="168">
        <v>1156</v>
      </c>
      <c r="E114" s="168">
        <v>1329</v>
      </c>
      <c r="F114" s="168">
        <v>1225</v>
      </c>
      <c r="G114" s="168">
        <v>1277</v>
      </c>
      <c r="H114" s="168">
        <v>1318</v>
      </c>
      <c r="I114" s="168">
        <v>1349</v>
      </c>
      <c r="J114" s="168">
        <v>1299</v>
      </c>
      <c r="K114" s="168">
        <v>1400</v>
      </c>
      <c r="L114" s="168">
        <v>1537</v>
      </c>
      <c r="M114" s="168">
        <v>1784</v>
      </c>
      <c r="N114" s="168">
        <v>1632</v>
      </c>
    </row>
    <row r="115" spans="2:14">
      <c r="B115" s="171" t="s">
        <v>516</v>
      </c>
      <c r="C115" s="169">
        <v>10564</v>
      </c>
      <c r="D115" s="168">
        <v>11549</v>
      </c>
      <c r="E115" s="168">
        <v>12214</v>
      </c>
      <c r="F115" s="168">
        <v>11231</v>
      </c>
      <c r="G115" s="168">
        <v>11277</v>
      </c>
      <c r="H115" s="168">
        <v>11234</v>
      </c>
      <c r="I115" s="168">
        <v>11512</v>
      </c>
      <c r="J115" s="168">
        <v>13864</v>
      </c>
      <c r="K115" s="168">
        <v>12069</v>
      </c>
      <c r="L115" s="168">
        <v>12284</v>
      </c>
      <c r="M115" s="168">
        <v>12788</v>
      </c>
      <c r="N115" s="168">
        <v>14234</v>
      </c>
    </row>
    <row r="116" spans="2:14">
      <c r="B116" s="171" t="s">
        <v>517</v>
      </c>
      <c r="C116" s="169">
        <v>496</v>
      </c>
      <c r="D116" s="168">
        <v>417</v>
      </c>
      <c r="E116" s="168">
        <v>578</v>
      </c>
      <c r="F116" s="168">
        <v>713</v>
      </c>
      <c r="G116" s="168">
        <v>760</v>
      </c>
      <c r="H116" s="168">
        <v>813</v>
      </c>
      <c r="I116" s="168">
        <v>934</v>
      </c>
      <c r="J116" s="168">
        <v>901</v>
      </c>
      <c r="K116" s="168">
        <v>895</v>
      </c>
      <c r="L116" s="168">
        <v>946</v>
      </c>
      <c r="M116" s="168">
        <v>1013</v>
      </c>
      <c r="N116" s="168">
        <v>1064</v>
      </c>
    </row>
    <row r="117" spans="2:14">
      <c r="B117" s="171" t="s">
        <v>518</v>
      </c>
      <c r="C117" s="169">
        <v>573</v>
      </c>
      <c r="D117" s="168">
        <v>479</v>
      </c>
      <c r="E117" s="168">
        <v>526</v>
      </c>
      <c r="F117" s="168">
        <v>569</v>
      </c>
      <c r="G117" s="168">
        <v>651</v>
      </c>
      <c r="H117" s="168">
        <v>645</v>
      </c>
      <c r="I117" s="168">
        <v>648</v>
      </c>
      <c r="J117" s="168">
        <v>586</v>
      </c>
      <c r="K117" s="168">
        <v>631</v>
      </c>
      <c r="L117" s="168">
        <v>653</v>
      </c>
      <c r="M117" s="168">
        <v>624</v>
      </c>
      <c r="N117" s="168">
        <v>677</v>
      </c>
    </row>
    <row r="118" spans="2:14">
      <c r="B118" s="558" t="s">
        <v>524</v>
      </c>
      <c r="C118" s="169">
        <v>52462</v>
      </c>
      <c r="D118" s="168">
        <v>54148</v>
      </c>
      <c r="E118" s="168">
        <v>55566</v>
      </c>
      <c r="F118" s="168">
        <v>58304</v>
      </c>
      <c r="G118" s="168">
        <v>59109</v>
      </c>
      <c r="H118" s="168">
        <v>61252</v>
      </c>
      <c r="I118" s="168">
        <v>61488</v>
      </c>
      <c r="J118" s="168">
        <v>67322</v>
      </c>
      <c r="K118" s="168">
        <v>64950</v>
      </c>
      <c r="L118" s="168">
        <v>66975</v>
      </c>
      <c r="M118" s="168">
        <v>71628</v>
      </c>
      <c r="N118" s="168">
        <f>SUM(N111:N117)</f>
        <v>76536</v>
      </c>
    </row>
    <row r="119" spans="2:14" ht="17.25">
      <c r="B119" s="167" t="s">
        <v>1235</v>
      </c>
      <c r="G119" s="141"/>
      <c r="H119" s="147"/>
    </row>
    <row r="120" spans="2:14" ht="17.25">
      <c r="B120" s="143"/>
      <c r="D120" s="165"/>
      <c r="G120" s="141"/>
      <c r="H120" s="147"/>
    </row>
    <row r="121" spans="2:14">
      <c r="B121" s="148"/>
    </row>
    <row r="122" spans="2:14">
      <c r="B122" s="148"/>
    </row>
    <row r="123" spans="2:14">
      <c r="B123" s="148"/>
    </row>
    <row r="124" spans="2:14">
      <c r="B124" s="148"/>
    </row>
    <row r="126" spans="2:14">
      <c r="B126" s="148"/>
    </row>
    <row r="127" spans="2:14">
      <c r="B127" s="148"/>
    </row>
    <row r="128" spans="2:14">
      <c r="B128" s="148"/>
    </row>
    <row r="129" spans="2:2">
      <c r="B129" s="148"/>
    </row>
    <row r="130" spans="2:2">
      <c r="B130" s="148"/>
    </row>
    <row r="148" spans="1:8">
      <c r="A148" s="145"/>
      <c r="B148" s="145"/>
      <c r="D148" s="164"/>
      <c r="E148" s="145"/>
      <c r="F148" s="145"/>
      <c r="G148" s="145"/>
      <c r="H148" s="146"/>
    </row>
    <row r="149" spans="1:8" ht="17.25">
      <c r="B149" s="167" t="s">
        <v>1236</v>
      </c>
      <c r="G149" s="141"/>
      <c r="H149" s="147"/>
    </row>
    <row r="176" spans="2:2">
      <c r="B176" s="143"/>
    </row>
    <row r="177" spans="2:9">
      <c r="B177" s="143"/>
    </row>
    <row r="178" spans="2:9">
      <c r="B178" s="143"/>
    </row>
    <row r="179" spans="2:9">
      <c r="B179" s="140" t="s">
        <v>536</v>
      </c>
    </row>
    <row r="180" spans="2:9" ht="22.5">
      <c r="B180" s="144"/>
      <c r="D180" s="153" t="s">
        <v>521</v>
      </c>
      <c r="E180" s="154" t="s">
        <v>28</v>
      </c>
      <c r="F180" s="154" t="s">
        <v>520</v>
      </c>
      <c r="I180" s="140" t="s">
        <v>538</v>
      </c>
    </row>
    <row r="181" spans="2:9">
      <c r="B181" s="152" t="s">
        <v>632</v>
      </c>
      <c r="D181" s="172">
        <v>12972</v>
      </c>
      <c r="E181" s="151">
        <v>13894</v>
      </c>
      <c r="F181" s="151">
        <v>11680</v>
      </c>
    </row>
    <row r="182" spans="2:9">
      <c r="B182" s="152" t="s">
        <v>633</v>
      </c>
      <c r="D182" s="172">
        <v>12859</v>
      </c>
      <c r="E182" s="151">
        <v>13403</v>
      </c>
      <c r="F182" s="151">
        <v>13322</v>
      </c>
    </row>
    <row r="183" spans="2:9">
      <c r="B183" s="152" t="s">
        <v>634</v>
      </c>
      <c r="D183" s="172">
        <v>12794</v>
      </c>
      <c r="E183" s="151">
        <v>12594</v>
      </c>
      <c r="F183" s="151">
        <v>14631</v>
      </c>
    </row>
    <row r="184" spans="2:9">
      <c r="B184" s="152" t="s">
        <v>635</v>
      </c>
      <c r="D184" s="172">
        <v>13205</v>
      </c>
      <c r="E184" s="151">
        <v>12836</v>
      </c>
      <c r="F184" s="151">
        <v>15328</v>
      </c>
    </row>
    <row r="185" spans="2:9">
      <c r="B185" s="152" t="s">
        <v>636</v>
      </c>
      <c r="D185" s="172">
        <v>13798</v>
      </c>
      <c r="E185" s="151">
        <v>12294</v>
      </c>
      <c r="F185" s="151">
        <v>16046</v>
      </c>
    </row>
    <row r="186" spans="2:9">
      <c r="B186" s="152" t="s">
        <v>637</v>
      </c>
      <c r="D186" s="172">
        <v>14458</v>
      </c>
      <c r="E186" s="151">
        <v>12624</v>
      </c>
      <c r="F186" s="151">
        <v>17017</v>
      </c>
    </row>
    <row r="187" spans="2:9">
      <c r="B187" s="152" t="s">
        <v>638</v>
      </c>
      <c r="D187" s="172">
        <v>14650</v>
      </c>
      <c r="E187" s="151">
        <v>12997</v>
      </c>
      <c r="F187" s="151">
        <v>16833</v>
      </c>
    </row>
    <row r="188" spans="2:9">
      <c r="B188" s="152" t="s">
        <v>639</v>
      </c>
      <c r="D188" s="172">
        <v>15017</v>
      </c>
      <c r="E188" s="151">
        <v>13159</v>
      </c>
      <c r="F188" s="151">
        <v>17987</v>
      </c>
    </row>
    <row r="189" spans="2:9">
      <c r="B189" s="152" t="s">
        <v>640</v>
      </c>
      <c r="D189" s="172">
        <v>14451</v>
      </c>
      <c r="E189" s="151">
        <v>13190</v>
      </c>
      <c r="F189" s="151">
        <v>18401</v>
      </c>
    </row>
    <row r="190" spans="2:9">
      <c r="B190" s="152" t="s">
        <v>641</v>
      </c>
      <c r="D190" s="172">
        <v>14089</v>
      </c>
      <c r="E190" s="151">
        <v>13194</v>
      </c>
      <c r="F190" s="151">
        <v>22255</v>
      </c>
    </row>
    <row r="191" spans="2:9">
      <c r="B191" s="152" t="s">
        <v>525</v>
      </c>
      <c r="D191" s="172">
        <v>14753</v>
      </c>
      <c r="E191" s="151">
        <v>13269</v>
      </c>
      <c r="F191" s="151">
        <v>19928</v>
      </c>
    </row>
    <row r="192" spans="2:9">
      <c r="B192" s="152" t="s">
        <v>534</v>
      </c>
      <c r="D192" s="172">
        <v>15776</v>
      </c>
      <c r="E192" s="151">
        <v>13749</v>
      </c>
      <c r="F192" s="151">
        <v>19921</v>
      </c>
    </row>
    <row r="193" spans="2:6">
      <c r="B193" s="152" t="s">
        <v>535</v>
      </c>
      <c r="D193" s="172">
        <v>16257</v>
      </c>
      <c r="E193" s="151">
        <v>14351</v>
      </c>
      <c r="F193" s="151">
        <v>21282</v>
      </c>
    </row>
    <row r="194" spans="2:6">
      <c r="B194" s="152" t="s">
        <v>904</v>
      </c>
      <c r="D194" s="172">
        <v>16291</v>
      </c>
      <c r="E194" s="151">
        <v>15200</v>
      </c>
      <c r="F194" s="151">
        <v>23899</v>
      </c>
    </row>
    <row r="196" spans="2:6">
      <c r="B196" s="149" t="s">
        <v>537</v>
      </c>
    </row>
    <row r="197" spans="2:6" ht="22.5">
      <c r="B197" s="150"/>
      <c r="D197" s="153" t="s">
        <v>521</v>
      </c>
      <c r="E197" s="154" t="s">
        <v>28</v>
      </c>
      <c r="F197" s="154" t="s">
        <v>520</v>
      </c>
    </row>
    <row r="198" spans="2:6">
      <c r="B198" s="152" t="s">
        <v>632</v>
      </c>
      <c r="D198" s="172">
        <v>3871</v>
      </c>
      <c r="E198" s="151">
        <v>4102</v>
      </c>
      <c r="F198" s="151">
        <v>4273</v>
      </c>
    </row>
    <row r="199" spans="2:6">
      <c r="B199" s="152" t="s">
        <v>633</v>
      </c>
      <c r="D199" s="172">
        <v>3657</v>
      </c>
      <c r="E199" s="151">
        <v>3893</v>
      </c>
      <c r="F199" s="151">
        <v>4912</v>
      </c>
    </row>
    <row r="200" spans="2:6">
      <c r="B200" s="152" t="s">
        <v>634</v>
      </c>
      <c r="D200" s="172">
        <v>3586</v>
      </c>
      <c r="E200" s="151">
        <v>3644</v>
      </c>
      <c r="F200" s="151">
        <v>5213</v>
      </c>
    </row>
    <row r="201" spans="2:6">
      <c r="B201" s="152" t="s">
        <v>635</v>
      </c>
      <c r="D201" s="172">
        <v>3635</v>
      </c>
      <c r="E201" s="151">
        <v>3665</v>
      </c>
      <c r="F201" s="151">
        <v>5479</v>
      </c>
    </row>
    <row r="202" spans="2:6">
      <c r="B202" s="152" t="s">
        <v>636</v>
      </c>
      <c r="D202" s="172">
        <v>3860</v>
      </c>
      <c r="E202" s="151">
        <v>3389</v>
      </c>
      <c r="F202" s="151">
        <v>6179</v>
      </c>
    </row>
    <row r="203" spans="2:6">
      <c r="B203" s="152" t="s">
        <v>637</v>
      </c>
      <c r="D203" s="172">
        <v>4068</v>
      </c>
      <c r="E203" s="151">
        <v>3434</v>
      </c>
      <c r="F203" s="151">
        <v>6703</v>
      </c>
    </row>
    <row r="204" spans="2:6">
      <c r="B204" s="152" t="s">
        <v>638</v>
      </c>
      <c r="D204" s="172">
        <v>4270</v>
      </c>
      <c r="E204" s="151">
        <v>3572</v>
      </c>
      <c r="F204" s="151">
        <v>6787</v>
      </c>
    </row>
    <row r="205" spans="2:6">
      <c r="B205" s="152" t="s">
        <v>639</v>
      </c>
      <c r="D205" s="172">
        <v>4323</v>
      </c>
      <c r="E205" s="151">
        <v>3595</v>
      </c>
      <c r="F205" s="151">
        <v>7171</v>
      </c>
    </row>
    <row r="206" spans="2:6">
      <c r="B206" s="152" t="s">
        <v>640</v>
      </c>
      <c r="D206" s="172">
        <v>4241</v>
      </c>
      <c r="E206" s="151">
        <v>3492</v>
      </c>
      <c r="F206" s="151">
        <v>7713</v>
      </c>
    </row>
    <row r="207" spans="2:6">
      <c r="B207" s="152" t="s">
        <v>641</v>
      </c>
      <c r="D207" s="172">
        <v>4046</v>
      </c>
      <c r="E207" s="151">
        <v>3281</v>
      </c>
      <c r="F207" s="151">
        <v>10457</v>
      </c>
    </row>
    <row r="208" spans="2:6">
      <c r="B208" s="152" t="s">
        <v>525</v>
      </c>
      <c r="D208" s="172">
        <v>4163</v>
      </c>
      <c r="E208" s="151">
        <v>3308</v>
      </c>
      <c r="F208" s="151">
        <v>9529</v>
      </c>
    </row>
    <row r="209" spans="2:6">
      <c r="B209" s="152" t="s">
        <v>534</v>
      </c>
      <c r="D209" s="172">
        <v>4454</v>
      </c>
      <c r="E209" s="151">
        <v>3527</v>
      </c>
      <c r="F209" s="151">
        <v>9548</v>
      </c>
    </row>
    <row r="210" spans="2:6">
      <c r="B210" s="152" t="s">
        <v>535</v>
      </c>
      <c r="D210" s="172">
        <v>4621</v>
      </c>
      <c r="E210" s="151">
        <v>3648</v>
      </c>
      <c r="F210" s="151">
        <v>11469</v>
      </c>
    </row>
    <row r="211" spans="2:6">
      <c r="B211" s="152" t="s">
        <v>904</v>
      </c>
      <c r="D211" s="172">
        <v>4736</v>
      </c>
      <c r="E211" s="151">
        <v>3783</v>
      </c>
      <c r="F211" s="151">
        <v>12627</v>
      </c>
    </row>
  </sheetData>
  <mergeCells count="10">
    <mergeCell ref="C44:C51"/>
    <mergeCell ref="B28:B51"/>
    <mergeCell ref="B52:C59"/>
    <mergeCell ref="B3:C3"/>
    <mergeCell ref="C4:C11"/>
    <mergeCell ref="C12:C19"/>
    <mergeCell ref="C20:C27"/>
    <mergeCell ref="C28:C35"/>
    <mergeCell ref="C36:C43"/>
    <mergeCell ref="B4:B27"/>
  </mergeCells>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70" zoomScaleNormal="100" zoomScaleSheetLayoutView="70" workbookViewId="0">
      <selection activeCell="L64" sqref="L64"/>
    </sheetView>
  </sheetViews>
  <sheetFormatPr defaultRowHeight="13.5"/>
  <cols>
    <col min="1" max="9" width="8.125" customWidth="1"/>
    <col min="10" max="10" width="23.5" customWidth="1"/>
    <col min="11" max="11" width="4.75" customWidth="1"/>
  </cols>
  <sheetData>
    <row r="1" spans="1:11" ht="189" customHeight="1">
      <c r="A1" s="1386"/>
      <c r="B1" s="1386"/>
      <c r="C1" s="1386"/>
      <c r="D1" s="1386"/>
      <c r="E1" s="1386"/>
      <c r="F1" s="1386"/>
      <c r="G1" s="1386"/>
      <c r="H1" s="1386"/>
      <c r="I1" s="1386"/>
      <c r="J1" s="1386"/>
      <c r="K1" s="863"/>
    </row>
    <row r="2" spans="1:11" ht="43.5" customHeight="1">
      <c r="A2" s="859"/>
      <c r="B2" s="859"/>
      <c r="C2" s="859"/>
      <c r="D2" s="859"/>
      <c r="E2" s="859"/>
      <c r="F2" s="859"/>
      <c r="G2" s="859"/>
      <c r="H2" s="859"/>
      <c r="I2" s="859"/>
      <c r="J2" s="859"/>
      <c r="K2" s="859"/>
    </row>
    <row r="3" spans="1:11" ht="39" customHeight="1">
      <c r="A3" s="855"/>
      <c r="B3" s="856"/>
      <c r="C3" s="856"/>
      <c r="D3" s="856"/>
      <c r="E3" s="856"/>
      <c r="F3" s="856"/>
      <c r="G3" s="857"/>
      <c r="H3" s="1244" t="s">
        <v>1230</v>
      </c>
      <c r="I3" s="1245"/>
      <c r="J3" s="1246"/>
      <c r="K3" s="860"/>
    </row>
    <row r="4" spans="1:11" ht="27.75" customHeight="1">
      <c r="A4" s="860"/>
      <c r="B4" s="860"/>
      <c r="C4" s="860"/>
      <c r="D4" s="860"/>
      <c r="E4" s="860"/>
      <c r="F4" s="860"/>
      <c r="G4" s="860"/>
      <c r="H4" s="860"/>
      <c r="I4" s="860"/>
      <c r="J4" s="860"/>
      <c r="K4" s="860"/>
    </row>
    <row r="5" spans="1:11" ht="39" customHeight="1">
      <c r="A5" s="1242" t="s">
        <v>1229</v>
      </c>
      <c r="B5" s="1243"/>
      <c r="C5" s="1243"/>
      <c r="D5" s="1243"/>
      <c r="E5" s="1243"/>
      <c r="F5" s="1243"/>
      <c r="G5" s="1243"/>
      <c r="H5" s="1243"/>
      <c r="I5" s="1243"/>
      <c r="J5" s="1243"/>
      <c r="K5" s="860"/>
    </row>
    <row r="6" spans="1:11" ht="9.75" customHeight="1">
      <c r="A6" s="1242"/>
      <c r="B6" s="1243"/>
      <c r="C6" s="1243"/>
      <c r="D6" s="1243"/>
      <c r="E6" s="1243"/>
      <c r="F6" s="1243"/>
      <c r="G6" s="1243"/>
      <c r="H6" s="1243"/>
      <c r="I6" s="1243"/>
      <c r="J6" s="1243"/>
      <c r="K6" s="860"/>
    </row>
    <row r="7" spans="1:11" ht="39" customHeight="1">
      <c r="A7" s="1242"/>
      <c r="B7" s="1243"/>
      <c r="C7" s="1243"/>
      <c r="D7" s="1243"/>
      <c r="E7" s="1243"/>
      <c r="F7" s="1243"/>
      <c r="G7" s="1243"/>
      <c r="H7" s="1243"/>
      <c r="I7" s="1243"/>
      <c r="J7" s="1243"/>
      <c r="K7" s="860"/>
    </row>
    <row r="8" spans="1:11" ht="9.75" customHeight="1">
      <c r="A8" s="1242"/>
      <c r="B8" s="1243"/>
      <c r="C8" s="1243"/>
      <c r="D8" s="1243"/>
      <c r="E8" s="1243"/>
      <c r="F8" s="1243"/>
      <c r="G8" s="1243"/>
      <c r="H8" s="1243"/>
      <c r="I8" s="1243"/>
      <c r="J8" s="1243"/>
      <c r="K8" s="860"/>
    </row>
    <row r="9" spans="1:11" ht="39" customHeight="1">
      <c r="A9" s="1247"/>
      <c r="B9" s="1248"/>
      <c r="C9" s="1248"/>
      <c r="D9" s="1248"/>
      <c r="E9" s="1248"/>
      <c r="F9" s="1248"/>
      <c r="G9" s="1248"/>
      <c r="H9" s="1248"/>
      <c r="I9" s="1248"/>
      <c r="J9" s="1248"/>
      <c r="K9" s="861"/>
    </row>
    <row r="10" spans="1:11" ht="202.5" customHeight="1">
      <c r="A10" s="1386"/>
      <c r="B10" s="1386"/>
      <c r="C10" s="1386"/>
      <c r="D10" s="1386"/>
      <c r="E10" s="1386"/>
      <c r="F10" s="1386"/>
      <c r="G10" s="1386"/>
      <c r="H10" s="1386"/>
      <c r="I10" s="1386"/>
      <c r="J10" s="1386"/>
      <c r="K10" s="863"/>
    </row>
    <row r="11" spans="1:11" ht="202.5" customHeight="1">
      <c r="A11" s="1386"/>
      <c r="B11" s="1386"/>
      <c r="C11" s="1386"/>
      <c r="D11" s="1386"/>
      <c r="E11" s="1386"/>
      <c r="F11" s="1386"/>
      <c r="G11" s="1386"/>
      <c r="H11" s="1386"/>
      <c r="I11" s="1386"/>
      <c r="J11" s="1386"/>
      <c r="K11" s="863"/>
    </row>
    <row r="12" spans="1:11" ht="28.5" customHeight="1">
      <c r="A12" s="1386"/>
      <c r="B12" s="1386"/>
      <c r="C12" s="1386"/>
      <c r="D12" s="1386"/>
      <c r="E12" s="1386"/>
      <c r="F12" s="1386"/>
      <c r="G12" s="1386"/>
      <c r="H12" s="1386"/>
      <c r="I12" s="1386"/>
      <c r="J12" s="1386"/>
      <c r="K12" s="863"/>
    </row>
    <row r="13" spans="1:11" ht="202.5" customHeight="1">
      <c r="A13" s="1241"/>
      <c r="B13" s="1241"/>
      <c r="C13" s="1241"/>
      <c r="D13" s="1241"/>
      <c r="E13" s="1241"/>
      <c r="F13" s="1241"/>
      <c r="G13" s="1241"/>
      <c r="H13" s="1241"/>
      <c r="I13" s="1241"/>
      <c r="J13" s="1241"/>
      <c r="K13" s="858"/>
    </row>
  </sheetData>
  <mergeCells count="11">
    <mergeCell ref="A8:J8"/>
    <mergeCell ref="A1:J1"/>
    <mergeCell ref="H3:J3"/>
    <mergeCell ref="A5:J5"/>
    <mergeCell ref="A6:J6"/>
    <mergeCell ref="A7:J7"/>
    <mergeCell ref="A9:J9"/>
    <mergeCell ref="A10:J10"/>
    <mergeCell ref="A11:J11"/>
    <mergeCell ref="A12:J12"/>
    <mergeCell ref="A13:J13"/>
  </mergeCells>
  <phoneticPr fontId="34"/>
  <pageMargins left="0.23622047244094491" right="0.19685039370078741" top="0.37" bottom="0.37"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05"/>
  <sheetViews>
    <sheetView view="pageBreakPreview" zoomScaleNormal="100" zoomScaleSheetLayoutView="100" workbookViewId="0">
      <selection activeCell="B17" sqref="B17:L17"/>
    </sheetView>
  </sheetViews>
  <sheetFormatPr defaultRowHeight="13.5"/>
  <cols>
    <col min="1" max="1" width="1.75" style="6" customWidth="1"/>
    <col min="2" max="2" width="8.375" style="6" customWidth="1"/>
    <col min="3" max="12" width="7.625" style="6" customWidth="1"/>
    <col min="13" max="13" width="2" style="6" customWidth="1"/>
    <col min="14" max="15" width="9" style="6"/>
    <col min="16" max="25" width="6.25" style="6" customWidth="1"/>
    <col min="26" max="16384" width="9" style="6"/>
  </cols>
  <sheetData>
    <row r="1" spans="1:16" ht="8.25" customHeight="1"/>
    <row r="2" spans="1:16" ht="27.75" customHeight="1">
      <c r="A2" s="848"/>
      <c r="B2" s="850" t="s">
        <v>565</v>
      </c>
      <c r="C2" s="848"/>
      <c r="D2" s="848"/>
      <c r="E2" s="848"/>
      <c r="F2" s="848"/>
      <c r="G2" s="848"/>
      <c r="H2" s="848"/>
      <c r="I2" s="848"/>
      <c r="J2" s="848"/>
      <c r="K2" s="848"/>
      <c r="L2" s="848"/>
      <c r="M2" s="848"/>
    </row>
    <row r="3" spans="1:16" ht="11.25" customHeight="1">
      <c r="B3" s="5"/>
    </row>
    <row r="4" spans="1:16" ht="17.25">
      <c r="B4" s="177" t="s">
        <v>593</v>
      </c>
    </row>
    <row r="5" spans="1:16" ht="15.75" customHeight="1">
      <c r="B5" s="5"/>
    </row>
    <row r="6" spans="1:16" ht="348.75" customHeight="1">
      <c r="B6" s="1308" t="s">
        <v>1219</v>
      </c>
      <c r="C6" s="1308"/>
      <c r="D6" s="1308"/>
      <c r="E6" s="1308"/>
      <c r="F6" s="1308"/>
      <c r="G6" s="1308"/>
      <c r="H6" s="1308"/>
      <c r="I6" s="1308"/>
      <c r="J6" s="1308"/>
      <c r="K6" s="1308"/>
      <c r="L6" s="1308"/>
      <c r="P6" s="20"/>
    </row>
    <row r="7" spans="1:16" ht="16.5" customHeight="1">
      <c r="B7" s="5"/>
    </row>
    <row r="8" spans="1:16" ht="76.5" customHeight="1">
      <c r="B8" s="1308" t="s">
        <v>1220</v>
      </c>
      <c r="C8" s="1308"/>
      <c r="D8" s="1308"/>
      <c r="E8" s="1308"/>
      <c r="F8" s="1308"/>
      <c r="G8" s="1308"/>
      <c r="H8" s="1308"/>
      <c r="I8" s="1308"/>
      <c r="J8" s="1308"/>
      <c r="K8" s="1308"/>
      <c r="L8" s="1308"/>
      <c r="O8" s="11"/>
    </row>
    <row r="9" spans="1:16" ht="21" customHeight="1">
      <c r="B9" s="5"/>
    </row>
    <row r="10" spans="1:16" ht="202.5" customHeight="1">
      <c r="B10" s="1308" t="s">
        <v>1221</v>
      </c>
      <c r="C10" s="1308"/>
      <c r="D10" s="1308"/>
      <c r="E10" s="1308"/>
      <c r="F10" s="1308"/>
      <c r="G10" s="1308"/>
      <c r="H10" s="1308"/>
      <c r="I10" s="1308"/>
      <c r="J10" s="1308"/>
      <c r="K10" s="1308"/>
      <c r="L10" s="1308"/>
      <c r="O10" s="11"/>
    </row>
    <row r="11" spans="1:16" ht="21" customHeight="1"/>
    <row r="12" spans="1:16" ht="219" customHeight="1">
      <c r="B12" s="1308" t="s">
        <v>1222</v>
      </c>
      <c r="C12" s="1308"/>
      <c r="D12" s="1308"/>
      <c r="E12" s="1308"/>
      <c r="F12" s="1308"/>
      <c r="G12" s="1308"/>
      <c r="H12" s="1308"/>
      <c r="I12" s="1308"/>
      <c r="J12" s="1308"/>
      <c r="K12" s="1308"/>
      <c r="L12" s="1308"/>
      <c r="O12" s="11"/>
    </row>
    <row r="13" spans="1:16" ht="28.5" customHeight="1"/>
    <row r="14" spans="1:16" ht="218.25" customHeight="1">
      <c r="B14" s="1308" t="s">
        <v>1760</v>
      </c>
      <c r="C14" s="1308"/>
      <c r="D14" s="1308"/>
      <c r="E14" s="1308"/>
      <c r="F14" s="1308"/>
      <c r="G14" s="1308"/>
      <c r="H14" s="1308"/>
      <c r="I14" s="1308"/>
      <c r="J14" s="1308"/>
      <c r="K14" s="1308"/>
      <c r="L14" s="1308"/>
      <c r="O14" s="11"/>
    </row>
    <row r="15" spans="1:16" ht="21" customHeight="1"/>
    <row r="17" spans="2:15" ht="390" customHeight="1">
      <c r="B17" s="1308" t="s">
        <v>1161</v>
      </c>
      <c r="C17" s="1308"/>
      <c r="D17" s="1308"/>
      <c r="E17" s="1308"/>
      <c r="F17" s="1308"/>
      <c r="G17" s="1308"/>
      <c r="H17" s="1308"/>
      <c r="I17" s="1308"/>
      <c r="J17" s="1308"/>
      <c r="K17" s="1308"/>
      <c r="L17" s="1308"/>
      <c r="O17" s="11"/>
    </row>
    <row r="19" spans="2:15" ht="313.5" customHeight="1">
      <c r="B19" s="1388" t="s">
        <v>1162</v>
      </c>
      <c r="C19" s="1388"/>
      <c r="D19" s="1388"/>
      <c r="E19" s="1388"/>
      <c r="F19" s="1388"/>
      <c r="G19" s="1388"/>
      <c r="H19" s="1388"/>
      <c r="I19" s="1388"/>
      <c r="J19" s="1388"/>
      <c r="K19" s="1388"/>
      <c r="L19" s="1388"/>
    </row>
    <row r="21" spans="2:15" ht="191.25" customHeight="1">
      <c r="B21" s="1388" t="s">
        <v>1165</v>
      </c>
      <c r="C21" s="1388"/>
      <c r="D21" s="1388"/>
      <c r="E21" s="1388"/>
      <c r="F21" s="1388"/>
      <c r="G21" s="1388"/>
      <c r="H21" s="1388"/>
      <c r="I21" s="1388"/>
      <c r="J21" s="1388"/>
      <c r="K21" s="1388"/>
      <c r="L21" s="1388"/>
    </row>
    <row r="23" spans="2:15" ht="113.25" customHeight="1">
      <c r="B23" s="1308" t="s">
        <v>1163</v>
      </c>
      <c r="C23" s="1308"/>
      <c r="D23" s="1308"/>
      <c r="E23" s="1308"/>
      <c r="F23" s="1308"/>
      <c r="G23" s="1308"/>
      <c r="H23" s="1308"/>
      <c r="I23" s="1308"/>
      <c r="J23" s="1308"/>
      <c r="K23" s="1308"/>
      <c r="L23" s="1308"/>
      <c r="O23" s="11"/>
    </row>
    <row r="25" spans="2:15" ht="108" customHeight="1">
      <c r="B25" s="1388" t="s">
        <v>1164</v>
      </c>
      <c r="C25" s="1388"/>
      <c r="D25" s="1388"/>
      <c r="E25" s="1388"/>
      <c r="F25" s="1388"/>
      <c r="G25" s="1388"/>
      <c r="H25" s="1388"/>
      <c r="I25" s="1388"/>
      <c r="J25" s="1388"/>
      <c r="K25" s="1388"/>
      <c r="L25" s="1388"/>
    </row>
    <row r="27" spans="2:15" ht="255.75" customHeight="1">
      <c r="B27" s="1389" t="s">
        <v>1166</v>
      </c>
      <c r="C27" s="1389"/>
      <c r="D27" s="1389"/>
      <c r="E27" s="1389"/>
      <c r="F27" s="1389"/>
      <c r="G27" s="1389"/>
      <c r="H27" s="1389"/>
      <c r="I27" s="1389"/>
      <c r="J27" s="1389"/>
      <c r="K27" s="1389"/>
      <c r="L27" s="1389"/>
    </row>
    <row r="29" spans="2:15" ht="78.75" customHeight="1">
      <c r="B29" s="1308" t="s">
        <v>1167</v>
      </c>
      <c r="C29" s="1308"/>
      <c r="D29" s="1308"/>
      <c r="E29" s="1308"/>
      <c r="F29" s="1308"/>
      <c r="G29" s="1308"/>
      <c r="H29" s="1308"/>
      <c r="I29" s="1308"/>
      <c r="J29" s="1308"/>
      <c r="K29" s="1308"/>
      <c r="L29" s="1308"/>
      <c r="O29" s="11"/>
    </row>
    <row r="31" spans="2:15" ht="183.75" customHeight="1">
      <c r="B31" s="1308" t="s">
        <v>1168</v>
      </c>
      <c r="C31" s="1308"/>
      <c r="D31" s="1308"/>
      <c r="E31" s="1308"/>
      <c r="F31" s="1308"/>
      <c r="G31" s="1308"/>
      <c r="H31" s="1308"/>
      <c r="I31" s="1308"/>
      <c r="J31" s="1308"/>
      <c r="K31" s="1308"/>
      <c r="L31" s="1308"/>
      <c r="O31" s="11"/>
    </row>
    <row r="32" spans="2:15" ht="24.75" customHeight="1">
      <c r="B32" s="1387"/>
      <c r="C32" s="1387"/>
      <c r="D32" s="1387"/>
      <c r="E32" s="1387"/>
      <c r="F32" s="1387"/>
      <c r="G32" s="1387"/>
      <c r="H32" s="1387"/>
      <c r="I32" s="1387"/>
      <c r="J32" s="1387"/>
      <c r="K32" s="1387"/>
      <c r="L32" s="1387"/>
    </row>
    <row r="35" spans="2:18" ht="8.25" customHeight="1">
      <c r="B35" s="5"/>
    </row>
    <row r="36" spans="2:18" ht="14.25">
      <c r="B36" s="9"/>
      <c r="C36" s="9"/>
      <c r="D36" s="9"/>
      <c r="E36" s="9"/>
      <c r="F36" s="9"/>
      <c r="G36" s="9"/>
      <c r="H36" s="9"/>
      <c r="I36" s="9"/>
      <c r="J36" s="9"/>
      <c r="K36" s="9"/>
      <c r="L36" s="9"/>
      <c r="N36" s="18"/>
      <c r="O36" s="15"/>
      <c r="P36" s="16"/>
      <c r="Q36" s="15"/>
      <c r="R36" s="15"/>
    </row>
    <row r="37" spans="2:18" ht="14.25">
      <c r="N37" s="19"/>
      <c r="O37" s="15"/>
      <c r="P37" s="16"/>
      <c r="Q37" s="15"/>
      <c r="R37" s="15"/>
    </row>
    <row r="38" spans="2:18" ht="14.25">
      <c r="N38" s="19"/>
      <c r="O38" s="15"/>
      <c r="P38" s="16"/>
      <c r="Q38" s="15"/>
      <c r="R38" s="15"/>
    </row>
    <row r="39" spans="2:18" ht="14.25">
      <c r="B39" s="5"/>
      <c r="N39" s="19"/>
      <c r="O39" s="15"/>
      <c r="P39" s="16"/>
      <c r="Q39" s="15"/>
      <c r="R39" s="15"/>
    </row>
    <row r="40" spans="2:18" ht="14.25">
      <c r="N40" s="19"/>
      <c r="O40" s="15"/>
      <c r="P40" s="16"/>
      <c r="Q40" s="15"/>
      <c r="R40" s="15"/>
    </row>
    <row r="41" spans="2:18" ht="14.25">
      <c r="N41" s="19"/>
      <c r="O41" s="15"/>
      <c r="P41" s="16"/>
      <c r="Q41" s="15"/>
      <c r="R41" s="15"/>
    </row>
    <row r="42" spans="2:18" ht="14.25">
      <c r="N42" s="19"/>
      <c r="O42" s="15"/>
      <c r="P42" s="16"/>
      <c r="Q42" s="15"/>
      <c r="R42" s="15"/>
    </row>
    <row r="43" spans="2:18" ht="14.25">
      <c r="N43" s="19"/>
      <c r="O43" s="15"/>
      <c r="P43" s="16"/>
      <c r="Q43" s="15"/>
      <c r="R43" s="15"/>
    </row>
    <row r="44" spans="2:18" ht="14.25">
      <c r="N44" s="19"/>
      <c r="O44" s="15"/>
      <c r="P44" s="16"/>
      <c r="Q44" s="15"/>
      <c r="R44" s="15"/>
    </row>
    <row r="45" spans="2:18" ht="14.25">
      <c r="N45" s="19"/>
      <c r="O45" s="15"/>
      <c r="P45" s="16"/>
      <c r="Q45" s="15"/>
      <c r="R45" s="15"/>
    </row>
    <row r="46" spans="2:18">
      <c r="P46" s="14"/>
      <c r="Q46" s="10"/>
    </row>
    <row r="47" spans="2:18">
      <c r="P47" s="14"/>
      <c r="Q47" s="10"/>
    </row>
    <row r="48" spans="2:18">
      <c r="P48" s="14"/>
      <c r="Q48" s="10"/>
    </row>
    <row r="49" spans="2:18">
      <c r="B49" s="5"/>
      <c r="P49" s="14"/>
      <c r="Q49" s="10"/>
    </row>
    <row r="50" spans="2:18">
      <c r="P50" s="14"/>
      <c r="Q50" s="12"/>
      <c r="R50" s="13"/>
    </row>
    <row r="51" spans="2:18">
      <c r="P51" s="13"/>
      <c r="Q51" s="13"/>
    </row>
    <row r="54" spans="2:18">
      <c r="B54" s="5"/>
    </row>
    <row r="55" spans="2:18">
      <c r="B55" s="5"/>
    </row>
    <row r="59" spans="2:18">
      <c r="B59" s="5"/>
    </row>
    <row r="60" spans="2:18">
      <c r="B60" s="5"/>
    </row>
    <row r="61" spans="2:18">
      <c r="B61" s="5"/>
    </row>
    <row r="62" spans="2:18">
      <c r="B62" s="5"/>
    </row>
    <row r="63" spans="2:18">
      <c r="B63" s="5"/>
    </row>
    <row r="64" spans="2:18">
      <c r="B64" s="5"/>
    </row>
    <row r="65" spans="2:12">
      <c r="B65" s="5"/>
    </row>
    <row r="66" spans="2:12">
      <c r="B66" s="5"/>
    </row>
    <row r="67" spans="2:12">
      <c r="B67" s="5"/>
    </row>
    <row r="77" spans="2:12">
      <c r="B77" s="7"/>
      <c r="C77" s="8"/>
      <c r="D77" s="8"/>
      <c r="E77" s="8"/>
      <c r="F77" s="8"/>
      <c r="G77" s="8"/>
      <c r="H77" s="8"/>
      <c r="I77" s="8"/>
      <c r="J77" s="8"/>
      <c r="K77" s="8"/>
      <c r="L77" s="8"/>
    </row>
    <row r="78" spans="2:12">
      <c r="B78" s="7"/>
      <c r="C78" s="8"/>
      <c r="D78" s="8"/>
      <c r="E78" s="8"/>
      <c r="F78" s="8"/>
      <c r="G78" s="8"/>
      <c r="H78" s="8"/>
      <c r="I78" s="8"/>
      <c r="J78" s="8"/>
      <c r="K78" s="8"/>
      <c r="L78" s="8"/>
    </row>
    <row r="105" spans="2:2">
      <c r="B105" s="5"/>
    </row>
  </sheetData>
  <sortState ref="B51:L61">
    <sortCondition descending="1" ref="L51:L61"/>
  </sortState>
  <mergeCells count="14">
    <mergeCell ref="B14:L14"/>
    <mergeCell ref="B32:L32"/>
    <mergeCell ref="B21:L21"/>
    <mergeCell ref="B25:L25"/>
    <mergeCell ref="B6:L6"/>
    <mergeCell ref="B10:L10"/>
    <mergeCell ref="B17:L17"/>
    <mergeCell ref="B31:L31"/>
    <mergeCell ref="B23:L23"/>
    <mergeCell ref="B19:L19"/>
    <mergeCell ref="B27:L27"/>
    <mergeCell ref="B29:L29"/>
    <mergeCell ref="B8:L8"/>
    <mergeCell ref="B12:L12"/>
  </mergeCells>
  <phoneticPr fontId="34"/>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A82"/>
  <sheetViews>
    <sheetView zoomScaleNormal="100" zoomScaleSheetLayoutView="85" workbookViewId="0">
      <selection activeCell="T16" sqref="T16"/>
    </sheetView>
  </sheetViews>
  <sheetFormatPr defaultRowHeight="15" customHeight="1"/>
  <cols>
    <col min="1" max="1" width="2.25" customWidth="1"/>
    <col min="2" max="2" width="8.5" style="22" customWidth="1"/>
    <col min="3" max="3" width="7.875" style="21" customWidth="1"/>
    <col min="4" max="4" width="1.375" style="96" customWidth="1"/>
    <col min="5" max="5" width="7.25" style="24" customWidth="1"/>
    <col min="6" max="6" width="6.625" style="186" customWidth="1"/>
    <col min="7" max="7" width="7.125" style="24" customWidth="1"/>
    <col min="8" max="8" width="7" style="21" customWidth="1"/>
    <col min="9" max="9" width="6.875" style="21" customWidth="1"/>
    <col min="10" max="10" width="1.375" style="96" customWidth="1"/>
    <col min="11" max="11" width="7.125" style="587" customWidth="1"/>
    <col min="12" max="12" width="7.375" style="21" customWidth="1"/>
    <col min="13" max="13" width="1.375" style="96" customWidth="1"/>
    <col min="14" max="14" width="6.5" style="21" customWidth="1"/>
    <col min="15" max="15" width="1.375" style="96" customWidth="1"/>
    <col min="16" max="16" width="7.5" style="585" customWidth="1"/>
    <col min="17" max="17" width="2.375" customWidth="1"/>
  </cols>
  <sheetData>
    <row r="1" spans="1:16" ht="2.1" customHeight="1"/>
    <row r="2" spans="1:16" ht="14.25" customHeight="1"/>
    <row r="3" spans="1:16" ht="35.25" customHeight="1">
      <c r="A3" s="192" t="s">
        <v>606</v>
      </c>
      <c r="D3" s="181"/>
      <c r="J3" s="181"/>
      <c r="M3" s="181"/>
      <c r="O3" s="181"/>
      <c r="P3" s="613" t="s">
        <v>912</v>
      </c>
    </row>
    <row r="4" spans="1:16" ht="37.700000000000003" customHeight="1"/>
    <row r="5" spans="1:16" ht="37.700000000000003" customHeight="1">
      <c r="D5" s="21"/>
      <c r="J5" s="21"/>
      <c r="M5" s="21"/>
      <c r="O5" s="21"/>
    </row>
    <row r="6" spans="1:16" ht="37.700000000000003" customHeight="1">
      <c r="D6" s="21"/>
      <c r="J6" s="21"/>
      <c r="M6" s="21"/>
      <c r="O6" s="27"/>
    </row>
    <row r="7" spans="1:16" ht="37.700000000000003" customHeight="1">
      <c r="D7" s="189"/>
      <c r="E7" s="26"/>
      <c r="F7" s="187"/>
      <c r="G7" s="26"/>
      <c r="H7" s="27"/>
      <c r="I7" s="27"/>
      <c r="J7" s="189"/>
      <c r="M7" s="189"/>
      <c r="N7" s="27"/>
      <c r="O7" s="189"/>
    </row>
    <row r="8" spans="1:16" ht="37.700000000000003" customHeight="1">
      <c r="D8" s="189"/>
      <c r="E8" s="26"/>
      <c r="F8" s="187"/>
      <c r="G8" s="26"/>
      <c r="H8" s="27"/>
      <c r="I8" s="27"/>
      <c r="J8" s="189"/>
      <c r="M8" s="189"/>
      <c r="N8" s="27"/>
      <c r="O8" s="189"/>
    </row>
    <row r="9" spans="1:16" ht="37.700000000000003" customHeight="1">
      <c r="D9" s="189"/>
      <c r="E9" s="26"/>
      <c r="F9" s="187"/>
      <c r="G9" s="26"/>
      <c r="H9" s="27"/>
      <c r="I9" s="27"/>
      <c r="J9" s="189"/>
      <c r="M9" s="189"/>
      <c r="N9" s="27"/>
      <c r="O9" s="189"/>
    </row>
    <row r="10" spans="1:16" ht="37.700000000000003" customHeight="1">
      <c r="D10" s="189"/>
      <c r="E10" s="26"/>
      <c r="F10" s="187"/>
      <c r="G10" s="26"/>
      <c r="H10" s="27"/>
      <c r="I10" s="27"/>
      <c r="J10" s="189"/>
      <c r="M10" s="189"/>
      <c r="N10" s="27"/>
      <c r="O10" s="189"/>
    </row>
    <row r="11" spans="1:16" ht="37.700000000000003" customHeight="1">
      <c r="D11" s="189"/>
      <c r="E11" s="26"/>
      <c r="F11" s="187"/>
      <c r="G11" s="26"/>
      <c r="H11" s="27"/>
      <c r="I11" s="27"/>
      <c r="J11" s="189"/>
      <c r="M11" s="189"/>
      <c r="N11" s="27"/>
      <c r="O11" s="189"/>
    </row>
    <row r="12" spans="1:16" ht="37.700000000000003" customHeight="1">
      <c r="D12" s="189"/>
      <c r="E12" s="26"/>
      <c r="F12" s="187"/>
      <c r="G12" s="26"/>
      <c r="H12" s="27"/>
      <c r="I12" s="27"/>
      <c r="J12" s="189"/>
      <c r="M12" s="189"/>
      <c r="N12" s="27"/>
      <c r="O12" s="189"/>
    </row>
    <row r="13" spans="1:16" ht="37.700000000000003" customHeight="1">
      <c r="D13" s="189"/>
      <c r="E13" s="26"/>
      <c r="F13" s="187"/>
      <c r="G13" s="26"/>
      <c r="H13" s="27"/>
      <c r="I13" s="27"/>
      <c r="J13" s="189"/>
      <c r="M13" s="189"/>
      <c r="N13" s="27"/>
      <c r="O13" s="189"/>
    </row>
    <row r="14" spans="1:16" ht="37.700000000000003" customHeight="1">
      <c r="D14" s="189"/>
      <c r="E14" s="26"/>
      <c r="F14" s="187"/>
      <c r="G14" s="26"/>
      <c r="H14" s="27"/>
      <c r="I14" s="27"/>
      <c r="J14" s="189"/>
      <c r="M14" s="189"/>
      <c r="N14" s="27"/>
      <c r="O14" s="189"/>
    </row>
    <row r="15" spans="1:16" ht="37.700000000000003" customHeight="1">
      <c r="D15" s="189"/>
      <c r="E15" s="26"/>
      <c r="F15" s="187"/>
      <c r="G15" s="26"/>
      <c r="H15" s="27"/>
      <c r="I15" s="27"/>
      <c r="J15" s="189"/>
      <c r="M15" s="189"/>
      <c r="O15" s="189"/>
    </row>
    <row r="16" spans="1:16" ht="37.700000000000003" customHeight="1">
      <c r="D16" s="189"/>
      <c r="E16" s="26"/>
      <c r="F16" s="187"/>
      <c r="G16" s="26"/>
      <c r="H16" s="27"/>
      <c r="I16" s="27"/>
      <c r="J16" s="189"/>
      <c r="M16" s="189"/>
      <c r="O16" s="189"/>
    </row>
    <row r="17" spans="2:27" ht="37.700000000000003" customHeight="1">
      <c r="D17" s="189"/>
      <c r="E17" s="26"/>
      <c r="F17" s="187"/>
      <c r="G17" s="26"/>
      <c r="H17" s="27"/>
      <c r="I17" s="27"/>
      <c r="J17" s="189"/>
      <c r="M17" s="189"/>
      <c r="O17" s="189"/>
    </row>
    <row r="18" spans="2:27" ht="37.700000000000003" customHeight="1">
      <c r="D18" s="189"/>
      <c r="E18" s="26"/>
      <c r="F18" s="187"/>
      <c r="G18" s="26"/>
      <c r="H18" s="27"/>
      <c r="I18" s="27"/>
      <c r="J18" s="189"/>
      <c r="M18" s="189"/>
      <c r="O18" s="189"/>
    </row>
    <row r="19" spans="2:27" ht="37.700000000000003" customHeight="1">
      <c r="D19" s="189"/>
      <c r="E19" s="26"/>
      <c r="F19" s="187"/>
      <c r="G19" s="26"/>
      <c r="H19" s="27"/>
      <c r="I19" s="27"/>
      <c r="J19" s="189"/>
      <c r="M19" s="189"/>
      <c r="O19" s="189"/>
    </row>
    <row r="20" spans="2:27" ht="37.700000000000003" customHeight="1">
      <c r="D20" s="189"/>
      <c r="E20" s="26"/>
      <c r="F20" s="187"/>
      <c r="G20" s="26"/>
      <c r="H20" s="27"/>
      <c r="I20" s="27"/>
      <c r="J20" s="189"/>
      <c r="M20" s="189"/>
      <c r="O20" s="189"/>
    </row>
    <row r="21" spans="2:27" ht="37.700000000000003" customHeight="1">
      <c r="D21" s="189"/>
      <c r="E21" s="26"/>
      <c r="F21" s="187"/>
      <c r="G21" s="26"/>
      <c r="H21" s="27"/>
      <c r="I21" s="27"/>
      <c r="J21" s="189"/>
      <c r="M21" s="189"/>
      <c r="O21" s="189"/>
    </row>
    <row r="22" spans="2:27" ht="37.700000000000003" customHeight="1">
      <c r="D22" s="189"/>
      <c r="E22" s="26"/>
      <c r="F22" s="187"/>
      <c r="G22" s="26"/>
      <c r="H22" s="27"/>
      <c r="I22" s="27"/>
      <c r="J22" s="189"/>
      <c r="M22" s="189"/>
      <c r="O22" s="189"/>
    </row>
    <row r="23" spans="2:27" ht="37.700000000000003" customHeight="1" thickBot="1">
      <c r="B23" s="191"/>
      <c r="C23" s="27"/>
      <c r="D23" s="189"/>
      <c r="E23" s="26"/>
      <c r="F23" s="187"/>
      <c r="G23" s="26"/>
      <c r="H23" s="27"/>
      <c r="I23" s="27"/>
      <c r="J23" s="189"/>
      <c r="K23" s="588"/>
      <c r="L23" s="27"/>
      <c r="M23" s="189"/>
      <c r="N23" s="27"/>
      <c r="O23" s="189"/>
      <c r="P23" s="586"/>
    </row>
    <row r="24" spans="2:27" ht="24.75" customHeight="1">
      <c r="B24" s="1477" t="s">
        <v>8</v>
      </c>
      <c r="C24" s="1445" t="s">
        <v>924</v>
      </c>
      <c r="D24" s="1446"/>
      <c r="E24" s="1478" t="s">
        <v>13</v>
      </c>
      <c r="F24" s="1481" t="s">
        <v>925</v>
      </c>
      <c r="G24" s="1478" t="s">
        <v>13</v>
      </c>
      <c r="H24" s="660" t="s">
        <v>603</v>
      </c>
      <c r="I24" s="1445" t="s">
        <v>926</v>
      </c>
      <c r="J24" s="1446"/>
      <c r="K24" s="1474" t="s">
        <v>604</v>
      </c>
      <c r="L24" s="1451" t="s">
        <v>605</v>
      </c>
      <c r="M24" s="1452"/>
      <c r="N24" s="1445" t="s">
        <v>927</v>
      </c>
      <c r="O24" s="1446"/>
      <c r="P24" s="1434" t="s">
        <v>13</v>
      </c>
      <c r="R24" s="29"/>
      <c r="S24" s="29"/>
      <c r="T24" s="29"/>
      <c r="U24" s="29"/>
      <c r="V24" s="29"/>
      <c r="W24" s="29"/>
      <c r="X24" s="29"/>
      <c r="Y24" s="29"/>
      <c r="Z24" s="29"/>
      <c r="AA24" s="25"/>
    </row>
    <row r="25" spans="2:27" ht="24.75" customHeight="1">
      <c r="B25" s="1400"/>
      <c r="C25" s="1447"/>
      <c r="D25" s="1448"/>
      <c r="E25" s="1479"/>
      <c r="F25" s="1482"/>
      <c r="G25" s="1479"/>
      <c r="H25" s="661" t="s">
        <v>598</v>
      </c>
      <c r="I25" s="1447"/>
      <c r="J25" s="1448"/>
      <c r="K25" s="1475"/>
      <c r="L25" s="1417" t="s">
        <v>597</v>
      </c>
      <c r="M25" s="1418"/>
      <c r="N25" s="1447"/>
      <c r="O25" s="1448"/>
      <c r="P25" s="1435"/>
      <c r="R25" s="29"/>
      <c r="S25" s="29"/>
      <c r="T25" s="29"/>
      <c r="U25" s="29"/>
      <c r="V25" s="29"/>
      <c r="W25" s="29"/>
      <c r="X25" s="29"/>
      <c r="Y25" s="29"/>
      <c r="Z25" s="29"/>
      <c r="AA25" s="25"/>
    </row>
    <row r="26" spans="2:27" ht="24.75" customHeight="1">
      <c r="B26" s="1400"/>
      <c r="C26" s="1447"/>
      <c r="D26" s="1448"/>
      <c r="E26" s="1479"/>
      <c r="F26" s="1482"/>
      <c r="G26" s="1479"/>
      <c r="H26" s="661" t="s">
        <v>600</v>
      </c>
      <c r="I26" s="1447"/>
      <c r="J26" s="1448"/>
      <c r="K26" s="1475"/>
      <c r="L26" s="1417" t="s">
        <v>599</v>
      </c>
      <c r="M26" s="1418"/>
      <c r="N26" s="1447"/>
      <c r="O26" s="1448"/>
      <c r="P26" s="1435"/>
      <c r="R26" s="29"/>
      <c r="S26" s="29"/>
      <c r="T26" s="29"/>
      <c r="U26" s="29"/>
      <c r="V26" s="29"/>
      <c r="W26" s="29"/>
      <c r="X26" s="29"/>
      <c r="Y26" s="29"/>
      <c r="Z26" s="29"/>
      <c r="AA26" s="25"/>
    </row>
    <row r="27" spans="2:27" ht="24.75" customHeight="1" thickBot="1">
      <c r="B27" s="1401"/>
      <c r="C27" s="1449"/>
      <c r="D27" s="1450"/>
      <c r="E27" s="1480"/>
      <c r="F27" s="1483"/>
      <c r="G27" s="1480"/>
      <c r="H27" s="662" t="s">
        <v>601</v>
      </c>
      <c r="I27" s="1449"/>
      <c r="J27" s="1450"/>
      <c r="K27" s="1476"/>
      <c r="L27" s="1419" t="s">
        <v>1081</v>
      </c>
      <c r="M27" s="1420"/>
      <c r="N27" s="1449"/>
      <c r="O27" s="1450"/>
      <c r="P27" s="1436"/>
      <c r="R27" s="29"/>
      <c r="S27" s="29"/>
      <c r="T27" s="29"/>
      <c r="U27" s="29"/>
      <c r="V27" s="29"/>
      <c r="W27" s="29"/>
      <c r="X27" s="29"/>
      <c r="Y27" s="29"/>
      <c r="Z27" s="29"/>
      <c r="AA27" s="25"/>
    </row>
    <row r="28" spans="2:27" ht="16.5" customHeight="1">
      <c r="B28" s="1400" t="s">
        <v>106</v>
      </c>
      <c r="C28" s="1403">
        <f>F28+I28+N28</f>
        <v>35134</v>
      </c>
      <c r="D28" s="1406" t="s">
        <v>602</v>
      </c>
      <c r="E28" s="1437" t="s">
        <v>928</v>
      </c>
      <c r="F28" s="1460">
        <f>H28+H29+H30</f>
        <v>5286</v>
      </c>
      <c r="G28" s="1471" t="s">
        <v>928</v>
      </c>
      <c r="H28" s="663">
        <v>2681</v>
      </c>
      <c r="I28" s="1391">
        <f>L28+L29+L30</f>
        <v>24790</v>
      </c>
      <c r="J28" s="1394" t="s">
        <v>602</v>
      </c>
      <c r="K28" s="1471" t="s">
        <v>928</v>
      </c>
      <c r="L28" s="664">
        <v>20407</v>
      </c>
      <c r="M28" s="665"/>
      <c r="N28" s="1391">
        <v>5058</v>
      </c>
      <c r="O28" s="1394" t="s">
        <v>602</v>
      </c>
      <c r="P28" s="1437" t="s">
        <v>928</v>
      </c>
    </row>
    <row r="29" spans="2:27" ht="16.5" customHeight="1">
      <c r="B29" s="1400"/>
      <c r="C29" s="1403"/>
      <c r="D29" s="1406"/>
      <c r="E29" s="1438"/>
      <c r="F29" s="1460"/>
      <c r="G29" s="1472"/>
      <c r="H29" s="666">
        <v>2605</v>
      </c>
      <c r="I29" s="1391"/>
      <c r="J29" s="1394"/>
      <c r="K29" s="1472"/>
      <c r="L29" s="572">
        <v>4383</v>
      </c>
      <c r="M29" s="667"/>
      <c r="N29" s="1391"/>
      <c r="O29" s="1394"/>
      <c r="P29" s="1438"/>
    </row>
    <row r="30" spans="2:27" ht="16.5" customHeight="1">
      <c r="B30" s="1400"/>
      <c r="C30" s="1403"/>
      <c r="D30" s="1406"/>
      <c r="E30" s="1438"/>
      <c r="F30" s="1460"/>
      <c r="G30" s="1472"/>
      <c r="H30" s="666">
        <v>0</v>
      </c>
      <c r="I30" s="1391"/>
      <c r="J30" s="1394"/>
      <c r="K30" s="1472"/>
      <c r="L30" s="572">
        <v>0</v>
      </c>
      <c r="M30" s="667"/>
      <c r="N30" s="1391"/>
      <c r="O30" s="1394"/>
      <c r="P30" s="1438"/>
    </row>
    <row r="31" spans="2:27" ht="16.5" customHeight="1">
      <c r="B31" s="1400"/>
      <c r="C31" s="1403"/>
      <c r="D31" s="1441"/>
      <c r="E31" s="1439"/>
      <c r="F31" s="1460"/>
      <c r="G31" s="1473"/>
      <c r="H31" s="668" t="s">
        <v>160</v>
      </c>
      <c r="I31" s="1391"/>
      <c r="J31" s="1421"/>
      <c r="K31" s="1473"/>
      <c r="L31" s="669" t="s">
        <v>160</v>
      </c>
      <c r="M31" s="670"/>
      <c r="N31" s="1391"/>
      <c r="O31" s="1421"/>
      <c r="P31" s="1439"/>
    </row>
    <row r="32" spans="2:27" ht="16.5" customHeight="1">
      <c r="B32" s="1399" t="s">
        <v>107</v>
      </c>
      <c r="C32" s="1402">
        <f t="shared" ref="C32" si="0">F32+I32+N32</f>
        <v>32495</v>
      </c>
      <c r="D32" s="1405" t="s">
        <v>602</v>
      </c>
      <c r="E32" s="1453">
        <f>C32/C28-1</f>
        <v>-7.5112426709170621E-2</v>
      </c>
      <c r="F32" s="1459">
        <f>H32+H33+H34</f>
        <v>4652</v>
      </c>
      <c r="G32" s="1462">
        <f>F32/F28-1</f>
        <v>-0.11993946273174427</v>
      </c>
      <c r="H32" s="671">
        <v>1085</v>
      </c>
      <c r="I32" s="1390">
        <f>L32+L33+L34+L35</f>
        <v>26090</v>
      </c>
      <c r="J32" s="1393" t="s">
        <v>602</v>
      </c>
      <c r="K32" s="1408">
        <f>I32/I28-1</f>
        <v>5.2440500201694329E-2</v>
      </c>
      <c r="L32" s="576">
        <v>13260</v>
      </c>
      <c r="M32" s="672"/>
      <c r="N32" s="1390">
        <v>1753</v>
      </c>
      <c r="O32" s="1393" t="s">
        <v>602</v>
      </c>
      <c r="P32" s="1422">
        <f>N32/N28-1</f>
        <v>-0.65342032423882956</v>
      </c>
    </row>
    <row r="33" spans="2:16" ht="16.5" customHeight="1">
      <c r="B33" s="1400"/>
      <c r="C33" s="1403"/>
      <c r="D33" s="1406"/>
      <c r="E33" s="1454"/>
      <c r="F33" s="1460"/>
      <c r="G33" s="1463"/>
      <c r="H33" s="671">
        <v>2327</v>
      </c>
      <c r="I33" s="1391"/>
      <c r="J33" s="1394"/>
      <c r="K33" s="1409"/>
      <c r="L33" s="572">
        <v>3880</v>
      </c>
      <c r="M33" s="667"/>
      <c r="N33" s="1391"/>
      <c r="O33" s="1394"/>
      <c r="P33" s="1423"/>
    </row>
    <row r="34" spans="2:16" ht="16.5" customHeight="1">
      <c r="B34" s="1400"/>
      <c r="C34" s="1403"/>
      <c r="D34" s="1406"/>
      <c r="E34" s="1454"/>
      <c r="F34" s="1460"/>
      <c r="G34" s="1463"/>
      <c r="H34" s="671">
        <v>1240</v>
      </c>
      <c r="I34" s="1391"/>
      <c r="J34" s="1394"/>
      <c r="K34" s="1409"/>
      <c r="L34" s="572">
        <v>7458</v>
      </c>
      <c r="M34" s="667"/>
      <c r="N34" s="1391"/>
      <c r="O34" s="1394"/>
      <c r="P34" s="1423"/>
    </row>
    <row r="35" spans="2:16" ht="16.5" customHeight="1">
      <c r="B35" s="1457"/>
      <c r="C35" s="1403"/>
      <c r="D35" s="1441"/>
      <c r="E35" s="1458"/>
      <c r="F35" s="1461"/>
      <c r="G35" s="1464"/>
      <c r="H35" s="673" t="s">
        <v>160</v>
      </c>
      <c r="I35" s="1440"/>
      <c r="J35" s="1421"/>
      <c r="K35" s="1442"/>
      <c r="L35" s="568">
        <v>1492</v>
      </c>
      <c r="M35" s="670" t="s">
        <v>602</v>
      </c>
      <c r="N35" s="1440"/>
      <c r="O35" s="1421"/>
      <c r="P35" s="1424"/>
    </row>
    <row r="36" spans="2:16" ht="16.5" customHeight="1">
      <c r="B36" s="1399" t="s">
        <v>108</v>
      </c>
      <c r="C36" s="1402">
        <f t="shared" ref="C36" si="1">F36+I36+N36</f>
        <v>48831</v>
      </c>
      <c r="D36" s="1405" t="s">
        <v>602</v>
      </c>
      <c r="E36" s="1408">
        <f>C36/C32-1</f>
        <v>0.50272349592244958</v>
      </c>
      <c r="F36" s="1459">
        <f>H36+H37+H38</f>
        <v>4846</v>
      </c>
      <c r="G36" s="1408">
        <f>F36/F32-1</f>
        <v>4.1702493551160735E-2</v>
      </c>
      <c r="H36" s="671">
        <v>1101</v>
      </c>
      <c r="I36" s="1390">
        <f>L36+L37+L38+L39</f>
        <v>27542</v>
      </c>
      <c r="J36" s="1393" t="s">
        <v>602</v>
      </c>
      <c r="K36" s="1408">
        <f>I36/I32-1</f>
        <v>5.5653507090839494E-2</v>
      </c>
      <c r="L36" s="576">
        <v>14269</v>
      </c>
      <c r="M36" s="672"/>
      <c r="N36" s="1390">
        <v>16443</v>
      </c>
      <c r="O36" s="1393" t="s">
        <v>602</v>
      </c>
      <c r="P36" s="1425">
        <f>N36/N32-1</f>
        <v>8.379920136908158</v>
      </c>
    </row>
    <row r="37" spans="2:16" ht="16.5" customHeight="1">
      <c r="B37" s="1400"/>
      <c r="C37" s="1403"/>
      <c r="D37" s="1406"/>
      <c r="E37" s="1409"/>
      <c r="F37" s="1460"/>
      <c r="G37" s="1409"/>
      <c r="H37" s="671">
        <v>2393</v>
      </c>
      <c r="I37" s="1391"/>
      <c r="J37" s="1394"/>
      <c r="K37" s="1409"/>
      <c r="L37" s="572">
        <v>5384</v>
      </c>
      <c r="M37" s="667"/>
      <c r="N37" s="1391"/>
      <c r="O37" s="1394"/>
      <c r="P37" s="1426"/>
    </row>
    <row r="38" spans="2:16" ht="16.5" customHeight="1">
      <c r="B38" s="1400"/>
      <c r="C38" s="1403"/>
      <c r="D38" s="1406"/>
      <c r="E38" s="1409"/>
      <c r="F38" s="1460"/>
      <c r="G38" s="1409"/>
      <c r="H38" s="671">
        <v>1352</v>
      </c>
      <c r="I38" s="1391"/>
      <c r="J38" s="1394"/>
      <c r="K38" s="1409"/>
      <c r="L38" s="572">
        <v>6015</v>
      </c>
      <c r="M38" s="667"/>
      <c r="N38" s="1391"/>
      <c r="O38" s="1394"/>
      <c r="P38" s="1426"/>
    </row>
    <row r="39" spans="2:16" ht="16.5" customHeight="1">
      <c r="B39" s="1457"/>
      <c r="C39" s="1403"/>
      <c r="D39" s="1441"/>
      <c r="E39" s="1442"/>
      <c r="F39" s="1461"/>
      <c r="G39" s="1442"/>
      <c r="H39" s="673" t="s">
        <v>160</v>
      </c>
      <c r="I39" s="1440"/>
      <c r="J39" s="1421"/>
      <c r="K39" s="1442"/>
      <c r="L39" s="568">
        <v>1874</v>
      </c>
      <c r="M39" s="670" t="s">
        <v>602</v>
      </c>
      <c r="N39" s="1440"/>
      <c r="O39" s="1421"/>
      <c r="P39" s="1427"/>
    </row>
    <row r="40" spans="2:16" ht="16.5" customHeight="1">
      <c r="B40" s="1399" t="s">
        <v>109</v>
      </c>
      <c r="C40" s="1402">
        <f t="shared" ref="C40" si="2">F40+I40+N40</f>
        <v>54168</v>
      </c>
      <c r="D40" s="1405" t="s">
        <v>602</v>
      </c>
      <c r="E40" s="1468">
        <f>C40/C36-1</f>
        <v>0.10929532469128223</v>
      </c>
      <c r="F40" s="1459">
        <f>H40+H41+H42</f>
        <v>4936</v>
      </c>
      <c r="G40" s="1408">
        <f>F40/F36-1</f>
        <v>1.8572018159306536E-2</v>
      </c>
      <c r="H40" s="671">
        <v>1071</v>
      </c>
      <c r="I40" s="1390">
        <f>L40+L41+L42+L43</f>
        <v>29604</v>
      </c>
      <c r="J40" s="1393" t="s">
        <v>602</v>
      </c>
      <c r="K40" s="1408">
        <f>I40/I36-1</f>
        <v>7.4867475128894023E-2</v>
      </c>
      <c r="L40" s="576">
        <v>15490</v>
      </c>
      <c r="M40" s="672"/>
      <c r="N40" s="1390">
        <v>19628</v>
      </c>
      <c r="O40" s="1393" t="s">
        <v>602</v>
      </c>
      <c r="P40" s="1428">
        <f>N40/N36-1</f>
        <v>0.19369944657300975</v>
      </c>
    </row>
    <row r="41" spans="2:16" ht="16.5" customHeight="1">
      <c r="B41" s="1400"/>
      <c r="C41" s="1403"/>
      <c r="D41" s="1406"/>
      <c r="E41" s="1469"/>
      <c r="F41" s="1460"/>
      <c r="G41" s="1409"/>
      <c r="H41" s="671">
        <v>2447</v>
      </c>
      <c r="I41" s="1391"/>
      <c r="J41" s="1394"/>
      <c r="K41" s="1409"/>
      <c r="L41" s="572">
        <v>5582</v>
      </c>
      <c r="M41" s="667"/>
      <c r="N41" s="1391"/>
      <c r="O41" s="1394"/>
      <c r="P41" s="1429"/>
    </row>
    <row r="42" spans="2:16" ht="16.5" customHeight="1">
      <c r="B42" s="1400"/>
      <c r="C42" s="1403"/>
      <c r="D42" s="1406"/>
      <c r="E42" s="1469"/>
      <c r="F42" s="1460"/>
      <c r="G42" s="1409"/>
      <c r="H42" s="671">
        <v>1418</v>
      </c>
      <c r="I42" s="1391"/>
      <c r="J42" s="1394"/>
      <c r="K42" s="1409"/>
      <c r="L42" s="572">
        <v>6369</v>
      </c>
      <c r="M42" s="667"/>
      <c r="N42" s="1391"/>
      <c r="O42" s="1394"/>
      <c r="P42" s="1429"/>
    </row>
    <row r="43" spans="2:16" ht="16.5" customHeight="1">
      <c r="B43" s="1457"/>
      <c r="C43" s="1403"/>
      <c r="D43" s="1441"/>
      <c r="E43" s="1470"/>
      <c r="F43" s="1461"/>
      <c r="G43" s="1442"/>
      <c r="H43" s="673" t="s">
        <v>160</v>
      </c>
      <c r="I43" s="1440"/>
      <c r="J43" s="1421"/>
      <c r="K43" s="1442"/>
      <c r="L43" s="568">
        <v>2163</v>
      </c>
      <c r="M43" s="670" t="s">
        <v>602</v>
      </c>
      <c r="N43" s="1440"/>
      <c r="O43" s="1421"/>
      <c r="P43" s="1430"/>
    </row>
    <row r="44" spans="2:16" ht="16.5" customHeight="1">
      <c r="B44" s="1399" t="s">
        <v>110</v>
      </c>
      <c r="C44" s="1402">
        <f t="shared" ref="C44" si="3">F44+I44+N44</f>
        <v>56430</v>
      </c>
      <c r="D44" s="1405" t="s">
        <v>602</v>
      </c>
      <c r="E44" s="1408">
        <f>C44/C40-1</f>
        <v>4.1758972086840984E-2</v>
      </c>
      <c r="F44" s="1459">
        <f>H44+H45+H46</f>
        <v>4920</v>
      </c>
      <c r="G44" s="1453">
        <f>F44/F40-1</f>
        <v>-3.2414910858995505E-3</v>
      </c>
      <c r="H44" s="671">
        <v>1290</v>
      </c>
      <c r="I44" s="1390">
        <f>L44+L45+L46+L47</f>
        <v>29816</v>
      </c>
      <c r="J44" s="1393" t="s">
        <v>602</v>
      </c>
      <c r="K44" s="1408">
        <f>I44/I40-1</f>
        <v>7.1611944331846367E-3</v>
      </c>
      <c r="L44" s="576">
        <v>16128</v>
      </c>
      <c r="M44" s="672"/>
      <c r="N44" s="1390">
        <v>21694</v>
      </c>
      <c r="O44" s="1393" t="s">
        <v>602</v>
      </c>
      <c r="P44" s="1428">
        <f>N44/N40-1</f>
        <v>0.10525779498675369</v>
      </c>
    </row>
    <row r="45" spans="2:16" ht="16.5" customHeight="1">
      <c r="B45" s="1400"/>
      <c r="C45" s="1403"/>
      <c r="D45" s="1406"/>
      <c r="E45" s="1409"/>
      <c r="F45" s="1460"/>
      <c r="G45" s="1454"/>
      <c r="H45" s="671">
        <v>2535</v>
      </c>
      <c r="I45" s="1391"/>
      <c r="J45" s="1394"/>
      <c r="K45" s="1409"/>
      <c r="L45" s="572">
        <v>6415</v>
      </c>
      <c r="M45" s="667"/>
      <c r="N45" s="1391"/>
      <c r="O45" s="1394"/>
      <c r="P45" s="1429"/>
    </row>
    <row r="46" spans="2:16" ht="16.5" customHeight="1">
      <c r="B46" s="1400"/>
      <c r="C46" s="1403"/>
      <c r="D46" s="1406"/>
      <c r="E46" s="1409"/>
      <c r="F46" s="1460"/>
      <c r="G46" s="1454"/>
      <c r="H46" s="671">
        <v>1095</v>
      </c>
      <c r="I46" s="1391"/>
      <c r="J46" s="1394"/>
      <c r="K46" s="1409"/>
      <c r="L46" s="572">
        <v>4839</v>
      </c>
      <c r="M46" s="667"/>
      <c r="N46" s="1391"/>
      <c r="O46" s="1394"/>
      <c r="P46" s="1429"/>
    </row>
    <row r="47" spans="2:16" ht="16.5" customHeight="1">
      <c r="B47" s="1457"/>
      <c r="C47" s="1403"/>
      <c r="D47" s="1441"/>
      <c r="E47" s="1442"/>
      <c r="F47" s="1461"/>
      <c r="G47" s="1458"/>
      <c r="H47" s="673" t="s">
        <v>160</v>
      </c>
      <c r="I47" s="1440"/>
      <c r="J47" s="1421"/>
      <c r="K47" s="1442"/>
      <c r="L47" s="568">
        <v>2434</v>
      </c>
      <c r="M47" s="670" t="s">
        <v>602</v>
      </c>
      <c r="N47" s="1440"/>
      <c r="O47" s="1421"/>
      <c r="P47" s="1430"/>
    </row>
    <row r="48" spans="2:16" ht="16.5" customHeight="1">
      <c r="B48" s="1399" t="s">
        <v>113</v>
      </c>
      <c r="C48" s="1402">
        <f t="shared" ref="C48" si="4">F48+I48+N48</f>
        <v>57332</v>
      </c>
      <c r="D48" s="1405" t="s">
        <v>602</v>
      </c>
      <c r="E48" s="1408">
        <f>C48/C44-1</f>
        <v>1.5984405458089768E-2</v>
      </c>
      <c r="F48" s="1459">
        <f>H48+H49+H50</f>
        <v>5034</v>
      </c>
      <c r="G48" s="1408">
        <f>F48/F44-1</f>
        <v>2.3170731707317094E-2</v>
      </c>
      <c r="H48" s="671">
        <v>1294</v>
      </c>
      <c r="I48" s="1390">
        <f>L48+L49+L50+L51</f>
        <v>30592</v>
      </c>
      <c r="J48" s="1393" t="s">
        <v>602</v>
      </c>
      <c r="K48" s="1408">
        <f>I48/I44-1</f>
        <v>2.6026294606922518E-2</v>
      </c>
      <c r="L48" s="576">
        <v>16667</v>
      </c>
      <c r="M48" s="672"/>
      <c r="N48" s="1390">
        <v>21706</v>
      </c>
      <c r="O48" s="1393" t="s">
        <v>602</v>
      </c>
      <c r="P48" s="1428">
        <f>N48/N44-1</f>
        <v>5.5314833594533042E-4</v>
      </c>
    </row>
    <row r="49" spans="2:16" ht="16.5" customHeight="1">
      <c r="B49" s="1400"/>
      <c r="C49" s="1403"/>
      <c r="D49" s="1406"/>
      <c r="E49" s="1409"/>
      <c r="F49" s="1460"/>
      <c r="G49" s="1409"/>
      <c r="H49" s="671">
        <v>2663</v>
      </c>
      <c r="I49" s="1391"/>
      <c r="J49" s="1394"/>
      <c r="K49" s="1409"/>
      <c r="L49" s="572">
        <v>6464</v>
      </c>
      <c r="M49" s="667"/>
      <c r="N49" s="1391"/>
      <c r="O49" s="1394"/>
      <c r="P49" s="1429"/>
    </row>
    <row r="50" spans="2:16" ht="16.5" customHeight="1">
      <c r="B50" s="1400"/>
      <c r="C50" s="1403"/>
      <c r="D50" s="1406"/>
      <c r="E50" s="1409"/>
      <c r="F50" s="1460"/>
      <c r="G50" s="1409"/>
      <c r="H50" s="671">
        <v>1077</v>
      </c>
      <c r="I50" s="1391"/>
      <c r="J50" s="1394"/>
      <c r="K50" s="1409"/>
      <c r="L50" s="572">
        <v>4454</v>
      </c>
      <c r="M50" s="667"/>
      <c r="N50" s="1391"/>
      <c r="O50" s="1394"/>
      <c r="P50" s="1429"/>
    </row>
    <row r="51" spans="2:16" ht="16.5" customHeight="1">
      <c r="B51" s="1457"/>
      <c r="C51" s="1403"/>
      <c r="D51" s="1441"/>
      <c r="E51" s="1442"/>
      <c r="F51" s="1461"/>
      <c r="G51" s="1442"/>
      <c r="H51" s="673" t="s">
        <v>160</v>
      </c>
      <c r="I51" s="1440"/>
      <c r="J51" s="1421"/>
      <c r="K51" s="1442"/>
      <c r="L51" s="568">
        <v>3007</v>
      </c>
      <c r="M51" s="670" t="s">
        <v>602</v>
      </c>
      <c r="N51" s="1440"/>
      <c r="O51" s="1421"/>
      <c r="P51" s="1430"/>
    </row>
    <row r="52" spans="2:16" ht="16.5" customHeight="1">
      <c r="B52" s="1399" t="s">
        <v>112</v>
      </c>
      <c r="C52" s="1402">
        <f t="shared" ref="C52" si="5">F52+I52+N52</f>
        <v>62295</v>
      </c>
      <c r="D52" s="1405" t="s">
        <v>602</v>
      </c>
      <c r="E52" s="1408">
        <f>C52/C48-1</f>
        <v>8.6565966650387294E-2</v>
      </c>
      <c r="F52" s="1459">
        <f>H52+H53+H54</f>
        <v>5543</v>
      </c>
      <c r="G52" s="1465">
        <f>F52/F48-1</f>
        <v>0.10111243543901471</v>
      </c>
      <c r="H52" s="671">
        <v>1582</v>
      </c>
      <c r="I52" s="1390">
        <f>L52+L53+L54+L55</f>
        <v>32978</v>
      </c>
      <c r="J52" s="1393" t="s">
        <v>602</v>
      </c>
      <c r="K52" s="1408">
        <f>I52/I48-1</f>
        <v>7.7994246861924577E-2</v>
      </c>
      <c r="L52" s="576">
        <v>18108</v>
      </c>
      <c r="M52" s="672"/>
      <c r="N52" s="1390">
        <v>23774</v>
      </c>
      <c r="O52" s="1393" t="s">
        <v>602</v>
      </c>
      <c r="P52" s="1428">
        <f>N52/N48-1</f>
        <v>9.5273196351239209E-2</v>
      </c>
    </row>
    <row r="53" spans="2:16" ht="16.5" customHeight="1">
      <c r="B53" s="1400"/>
      <c r="C53" s="1403"/>
      <c r="D53" s="1406"/>
      <c r="E53" s="1409"/>
      <c r="F53" s="1460"/>
      <c r="G53" s="1466"/>
      <c r="H53" s="671">
        <v>2593</v>
      </c>
      <c r="I53" s="1391"/>
      <c r="J53" s="1394"/>
      <c r="K53" s="1409"/>
      <c r="L53" s="572">
        <v>6845</v>
      </c>
      <c r="M53" s="667"/>
      <c r="N53" s="1391"/>
      <c r="O53" s="1394"/>
      <c r="P53" s="1429"/>
    </row>
    <row r="54" spans="2:16" ht="16.5" customHeight="1">
      <c r="B54" s="1400"/>
      <c r="C54" s="1403"/>
      <c r="D54" s="1406"/>
      <c r="E54" s="1409"/>
      <c r="F54" s="1460"/>
      <c r="G54" s="1466"/>
      <c r="H54" s="671">
        <v>1368</v>
      </c>
      <c r="I54" s="1391"/>
      <c r="J54" s="1394"/>
      <c r="K54" s="1409"/>
      <c r="L54" s="572">
        <v>4697</v>
      </c>
      <c r="M54" s="667"/>
      <c r="N54" s="1391"/>
      <c r="O54" s="1394"/>
      <c r="P54" s="1429"/>
    </row>
    <row r="55" spans="2:16" ht="16.5" customHeight="1">
      <c r="B55" s="1457"/>
      <c r="C55" s="1403"/>
      <c r="D55" s="1441"/>
      <c r="E55" s="1442"/>
      <c r="F55" s="1461"/>
      <c r="G55" s="1467"/>
      <c r="H55" s="673" t="s">
        <v>160</v>
      </c>
      <c r="I55" s="1440"/>
      <c r="J55" s="1421"/>
      <c r="K55" s="1442"/>
      <c r="L55" s="568">
        <v>3328</v>
      </c>
      <c r="M55" s="670" t="s">
        <v>602</v>
      </c>
      <c r="N55" s="1440"/>
      <c r="O55" s="1421"/>
      <c r="P55" s="1430"/>
    </row>
    <row r="56" spans="2:16" ht="16.5" customHeight="1">
      <c r="B56" s="1399" t="s">
        <v>111</v>
      </c>
      <c r="C56" s="1402">
        <f t="shared" ref="C56" si="6">F56+I56+N56</f>
        <v>60788</v>
      </c>
      <c r="D56" s="1405" t="s">
        <v>602</v>
      </c>
      <c r="E56" s="1453">
        <f>C56/C52-1</f>
        <v>-2.4191347620194259E-2</v>
      </c>
      <c r="F56" s="1459">
        <f>H56+H57+H58</f>
        <v>3608</v>
      </c>
      <c r="G56" s="1462">
        <f>F56/F52-1</f>
        <v>-0.34908894100667509</v>
      </c>
      <c r="H56" s="671">
        <v>1341</v>
      </c>
      <c r="I56" s="1390">
        <f>L56+L57+L58+L59</f>
        <v>51123</v>
      </c>
      <c r="J56" s="1393" t="s">
        <v>602</v>
      </c>
      <c r="K56" s="1408">
        <f>I56/I52-1</f>
        <v>0.55021529504518174</v>
      </c>
      <c r="L56" s="576">
        <v>19015</v>
      </c>
      <c r="M56" s="672"/>
      <c r="N56" s="1390">
        <v>6057</v>
      </c>
      <c r="O56" s="1393" t="s">
        <v>602</v>
      </c>
      <c r="P56" s="1431">
        <f>N56/N52-1</f>
        <v>-0.74522587700849674</v>
      </c>
    </row>
    <row r="57" spans="2:16" ht="16.5" customHeight="1">
      <c r="B57" s="1400"/>
      <c r="C57" s="1403"/>
      <c r="D57" s="1406"/>
      <c r="E57" s="1454"/>
      <c r="F57" s="1460"/>
      <c r="G57" s="1463"/>
      <c r="H57" s="671">
        <v>2267</v>
      </c>
      <c r="I57" s="1391"/>
      <c r="J57" s="1394"/>
      <c r="K57" s="1409"/>
      <c r="L57" s="572">
        <v>28647</v>
      </c>
      <c r="M57" s="667"/>
      <c r="N57" s="1391"/>
      <c r="O57" s="1394"/>
      <c r="P57" s="1432"/>
    </row>
    <row r="58" spans="2:16" ht="16.5" customHeight="1">
      <c r="B58" s="1400"/>
      <c r="C58" s="1403"/>
      <c r="D58" s="1406"/>
      <c r="E58" s="1454"/>
      <c r="F58" s="1460"/>
      <c r="G58" s="1463"/>
      <c r="H58" s="671">
        <v>0</v>
      </c>
      <c r="I58" s="1391"/>
      <c r="J58" s="1394"/>
      <c r="K58" s="1409"/>
      <c r="L58" s="572">
        <v>0</v>
      </c>
      <c r="M58" s="667"/>
      <c r="N58" s="1391"/>
      <c r="O58" s="1394"/>
      <c r="P58" s="1432"/>
    </row>
    <row r="59" spans="2:16" ht="16.5" customHeight="1">
      <c r="B59" s="1457"/>
      <c r="C59" s="1403"/>
      <c r="D59" s="1441"/>
      <c r="E59" s="1458"/>
      <c r="F59" s="1461"/>
      <c r="G59" s="1464"/>
      <c r="H59" s="673" t="s">
        <v>160</v>
      </c>
      <c r="I59" s="1440"/>
      <c r="J59" s="1421"/>
      <c r="K59" s="1442"/>
      <c r="L59" s="568">
        <v>3461</v>
      </c>
      <c r="M59" s="670" t="s">
        <v>602</v>
      </c>
      <c r="N59" s="1440"/>
      <c r="O59" s="1421"/>
      <c r="P59" s="1433"/>
    </row>
    <row r="60" spans="2:16" ht="16.5" customHeight="1">
      <c r="B60" s="1399" t="s">
        <v>114</v>
      </c>
      <c r="C60" s="1402">
        <f t="shared" ref="C60" si="7">F60+I60+N60</f>
        <v>63777</v>
      </c>
      <c r="D60" s="1405" t="s">
        <v>602</v>
      </c>
      <c r="E60" s="1408">
        <f>C60/C56-1</f>
        <v>4.9170888991248329E-2</v>
      </c>
      <c r="F60" s="1411">
        <f>H60+H61+H62</f>
        <v>3533</v>
      </c>
      <c r="G60" s="1453">
        <f>F60/F56-1</f>
        <v>-2.0787139689578682E-2</v>
      </c>
      <c r="H60" s="671">
        <v>1318</v>
      </c>
      <c r="I60" s="1390">
        <f>L60+L61+L62+L63</f>
        <v>29021</v>
      </c>
      <c r="J60" s="1393" t="s">
        <v>602</v>
      </c>
      <c r="K60" s="1455">
        <f>I60/I56-1</f>
        <v>-0.43232987109520182</v>
      </c>
      <c r="L60" s="674">
        <v>18336</v>
      </c>
      <c r="M60" s="672"/>
      <c r="N60" s="1390">
        <v>31223</v>
      </c>
      <c r="O60" s="1393" t="s">
        <v>602</v>
      </c>
      <c r="P60" s="1443">
        <f>N60/N56-1</f>
        <v>4.1548621429750705</v>
      </c>
    </row>
    <row r="61" spans="2:16" ht="16.5" customHeight="1">
      <c r="B61" s="1400"/>
      <c r="C61" s="1403"/>
      <c r="D61" s="1406"/>
      <c r="E61" s="1409"/>
      <c r="F61" s="1412"/>
      <c r="G61" s="1454"/>
      <c r="H61" s="671">
        <v>2215</v>
      </c>
      <c r="I61" s="1391"/>
      <c r="J61" s="1394"/>
      <c r="K61" s="1456"/>
      <c r="L61" s="645">
        <v>7126</v>
      </c>
      <c r="M61" s="667"/>
      <c r="N61" s="1391"/>
      <c r="O61" s="1394"/>
      <c r="P61" s="1444"/>
    </row>
    <row r="62" spans="2:16" ht="16.5" customHeight="1">
      <c r="B62" s="1400"/>
      <c r="C62" s="1403"/>
      <c r="D62" s="1406"/>
      <c r="E62" s="1409"/>
      <c r="F62" s="1412"/>
      <c r="G62" s="1454"/>
      <c r="H62" s="671">
        <v>0</v>
      </c>
      <c r="I62" s="1391"/>
      <c r="J62" s="1394"/>
      <c r="K62" s="1456"/>
      <c r="L62" s="645">
        <v>0</v>
      </c>
      <c r="M62" s="667"/>
      <c r="N62" s="1391"/>
      <c r="O62" s="1394"/>
      <c r="P62" s="1444"/>
    </row>
    <row r="63" spans="2:16" ht="16.5" customHeight="1">
      <c r="B63" s="1400"/>
      <c r="C63" s="1403"/>
      <c r="D63" s="1406"/>
      <c r="E63" s="1409"/>
      <c r="F63" s="1412"/>
      <c r="G63" s="1454"/>
      <c r="H63" s="678" t="s">
        <v>160</v>
      </c>
      <c r="I63" s="1391"/>
      <c r="J63" s="1394"/>
      <c r="K63" s="1456"/>
      <c r="L63" s="679">
        <v>3559</v>
      </c>
      <c r="M63" s="680" t="s">
        <v>602</v>
      </c>
      <c r="N63" s="1391"/>
      <c r="O63" s="1394"/>
      <c r="P63" s="1444"/>
    </row>
    <row r="64" spans="2:16" ht="16.5" customHeight="1">
      <c r="B64" s="1399" t="s">
        <v>911</v>
      </c>
      <c r="C64" s="1402">
        <f t="shared" ref="C64" si="8">F64+I64+N64</f>
        <v>68573</v>
      </c>
      <c r="D64" s="1405"/>
      <c r="E64" s="1408">
        <f>C64/C60-1</f>
        <v>7.5199523339134711E-2</v>
      </c>
      <c r="F64" s="1411">
        <f>H64+H65+H66</f>
        <v>4322</v>
      </c>
      <c r="G64" s="1408">
        <f>F64/F60-1</f>
        <v>0.22332295499575427</v>
      </c>
      <c r="H64" s="671">
        <v>1648</v>
      </c>
      <c r="I64" s="1390">
        <f>L64+L65+L66+L67</f>
        <v>31439</v>
      </c>
      <c r="J64" s="1393"/>
      <c r="K64" s="1414">
        <f>I64/I60-1</f>
        <v>8.3318975913993398E-2</v>
      </c>
      <c r="L64" s="674">
        <v>19529</v>
      </c>
      <c r="M64" s="681"/>
      <c r="N64" s="1390">
        <v>32812</v>
      </c>
      <c r="O64" s="1393"/>
      <c r="P64" s="1396">
        <f>N64/N60-1</f>
        <v>5.0891970662652497E-2</v>
      </c>
    </row>
    <row r="65" spans="1:27" ht="16.5" customHeight="1">
      <c r="B65" s="1400"/>
      <c r="C65" s="1403"/>
      <c r="D65" s="1406"/>
      <c r="E65" s="1409"/>
      <c r="F65" s="1412"/>
      <c r="G65" s="1409"/>
      <c r="H65" s="671">
        <v>2674</v>
      </c>
      <c r="I65" s="1391"/>
      <c r="J65" s="1394"/>
      <c r="K65" s="1415"/>
      <c r="L65" s="645">
        <v>7401</v>
      </c>
      <c r="M65" s="667"/>
      <c r="N65" s="1391"/>
      <c r="O65" s="1394"/>
      <c r="P65" s="1397"/>
    </row>
    <row r="66" spans="1:27" ht="16.5" customHeight="1">
      <c r="B66" s="1400"/>
      <c r="C66" s="1403"/>
      <c r="D66" s="1406"/>
      <c r="E66" s="1409"/>
      <c r="F66" s="1412"/>
      <c r="G66" s="1409"/>
      <c r="H66" s="671">
        <v>0</v>
      </c>
      <c r="I66" s="1391"/>
      <c r="J66" s="1394"/>
      <c r="K66" s="1415"/>
      <c r="L66" s="645">
        <v>683</v>
      </c>
      <c r="M66" s="667"/>
      <c r="N66" s="1391"/>
      <c r="O66" s="1394"/>
      <c r="P66" s="1397"/>
    </row>
    <row r="67" spans="1:27" ht="16.5" customHeight="1" thickBot="1">
      <c r="B67" s="1401"/>
      <c r="C67" s="1404"/>
      <c r="D67" s="1407"/>
      <c r="E67" s="1410"/>
      <c r="F67" s="1413"/>
      <c r="G67" s="1410"/>
      <c r="H67" s="675" t="s">
        <v>160</v>
      </c>
      <c r="I67" s="1392"/>
      <c r="J67" s="1395"/>
      <c r="K67" s="1416"/>
      <c r="L67" s="676">
        <v>3826</v>
      </c>
      <c r="M67" s="677"/>
      <c r="N67" s="1392"/>
      <c r="O67" s="1395"/>
      <c r="P67" s="1398"/>
    </row>
    <row r="68" spans="1:27" ht="15" customHeight="1">
      <c r="B68" s="23"/>
      <c r="D68" s="188"/>
      <c r="J68" s="188"/>
      <c r="M68" s="188"/>
      <c r="O68" s="188"/>
    </row>
    <row r="69" spans="1:27" ht="15" customHeight="1">
      <c r="B69" s="23"/>
      <c r="D69" s="188"/>
      <c r="J69" s="188"/>
      <c r="M69" s="188"/>
      <c r="O69" s="188"/>
    </row>
    <row r="70" spans="1:27" ht="15" customHeight="1">
      <c r="D70" s="188"/>
      <c r="J70" s="188"/>
      <c r="M70" s="188"/>
      <c r="O70" s="188"/>
    </row>
    <row r="71" spans="1:27" ht="15" customHeight="1" thickBot="1"/>
    <row r="72" spans="1:27" ht="15" customHeight="1" thickBot="1">
      <c r="C72" s="190"/>
      <c r="E72" s="561" t="s">
        <v>8</v>
      </c>
      <c r="F72" s="562" t="s">
        <v>594</v>
      </c>
      <c r="G72" s="563" t="s">
        <v>596</v>
      </c>
      <c r="H72" s="564" t="s">
        <v>595</v>
      </c>
      <c r="I72" s="565" t="s">
        <v>910</v>
      </c>
    </row>
    <row r="73" spans="1:27" s="21" customFormat="1" ht="15" customHeight="1">
      <c r="A73"/>
      <c r="B73" s="22"/>
      <c r="C73" s="190"/>
      <c r="D73" s="96"/>
      <c r="E73" s="566" t="s">
        <v>540</v>
      </c>
      <c r="F73" s="567">
        <f>$F$28</f>
        <v>5286</v>
      </c>
      <c r="G73" s="568">
        <f>$I$28</f>
        <v>24790</v>
      </c>
      <c r="H73" s="569">
        <f>$N$28</f>
        <v>5058</v>
      </c>
      <c r="I73" s="582">
        <f t="shared" ref="I73:I82" si="9">SUM(F73:H73)</f>
        <v>35134</v>
      </c>
      <c r="J73" s="96"/>
      <c r="K73" s="587"/>
      <c r="M73" s="96"/>
      <c r="O73" s="96"/>
      <c r="P73" s="585"/>
      <c r="Q73"/>
      <c r="R73"/>
      <c r="S73"/>
      <c r="T73"/>
      <c r="U73"/>
      <c r="V73"/>
      <c r="W73"/>
      <c r="X73"/>
      <c r="Y73"/>
      <c r="Z73"/>
      <c r="AA73"/>
    </row>
    <row r="74" spans="1:27" s="21" customFormat="1" ht="15" customHeight="1">
      <c r="A74"/>
      <c r="B74" s="22"/>
      <c r="C74" s="190"/>
      <c r="D74" s="96"/>
      <c r="E74" s="570" t="s">
        <v>541</v>
      </c>
      <c r="F74" s="571">
        <f>$F$32</f>
        <v>4652</v>
      </c>
      <c r="G74" s="572">
        <f>$I$32</f>
        <v>26090</v>
      </c>
      <c r="H74" s="573">
        <f>$N$32</f>
        <v>1753</v>
      </c>
      <c r="I74" s="583">
        <f t="shared" si="9"/>
        <v>32495</v>
      </c>
      <c r="J74" s="96"/>
      <c r="K74" s="587"/>
      <c r="M74" s="96"/>
      <c r="O74" s="96"/>
      <c r="P74" s="585"/>
      <c r="Q74"/>
      <c r="R74"/>
      <c r="S74"/>
      <c r="T74"/>
      <c r="U74"/>
      <c r="V74"/>
      <c r="W74"/>
      <c r="X74"/>
      <c r="Y74"/>
      <c r="Z74"/>
      <c r="AA74"/>
    </row>
    <row r="75" spans="1:27" s="21" customFormat="1" ht="15" customHeight="1">
      <c r="A75"/>
      <c r="B75" s="22"/>
      <c r="C75" s="190"/>
      <c r="D75" s="96"/>
      <c r="E75" s="570" t="s">
        <v>542</v>
      </c>
      <c r="F75" s="571">
        <f>$F$36</f>
        <v>4846</v>
      </c>
      <c r="G75" s="572">
        <f>$I$36</f>
        <v>27542</v>
      </c>
      <c r="H75" s="573">
        <f>$N$36</f>
        <v>16443</v>
      </c>
      <c r="I75" s="583">
        <f t="shared" si="9"/>
        <v>48831</v>
      </c>
      <c r="J75" s="96"/>
      <c r="K75" s="587"/>
      <c r="M75" s="96"/>
      <c r="O75" s="96"/>
      <c r="P75" s="585"/>
      <c r="Q75"/>
      <c r="R75"/>
      <c r="S75"/>
      <c r="T75"/>
      <c r="U75"/>
      <c r="V75"/>
      <c r="W75"/>
      <c r="X75"/>
      <c r="Y75"/>
      <c r="Z75"/>
      <c r="AA75"/>
    </row>
    <row r="76" spans="1:27" s="21" customFormat="1" ht="15" customHeight="1">
      <c r="A76"/>
      <c r="B76" s="22"/>
      <c r="C76" s="190"/>
      <c r="D76" s="96"/>
      <c r="E76" s="570" t="s">
        <v>543</v>
      </c>
      <c r="F76" s="571">
        <f>$F$40</f>
        <v>4936</v>
      </c>
      <c r="G76" s="572">
        <f>$I$40</f>
        <v>29604</v>
      </c>
      <c r="H76" s="573">
        <f>$N$40</f>
        <v>19628</v>
      </c>
      <c r="I76" s="583">
        <f t="shared" si="9"/>
        <v>54168</v>
      </c>
      <c r="J76" s="96"/>
      <c r="K76" s="587"/>
      <c r="M76" s="96"/>
      <c r="O76" s="96"/>
      <c r="P76" s="585"/>
      <c r="Q76"/>
      <c r="R76"/>
      <c r="S76"/>
      <c r="T76"/>
      <c r="U76"/>
      <c r="V76"/>
      <c r="W76"/>
      <c r="X76"/>
      <c r="Y76"/>
      <c r="Z76"/>
      <c r="AA76"/>
    </row>
    <row r="77" spans="1:27" s="21" customFormat="1" ht="15" customHeight="1">
      <c r="A77"/>
      <c r="B77" s="22"/>
      <c r="C77" s="190"/>
      <c r="D77" s="96"/>
      <c r="E77" s="570" t="s">
        <v>544</v>
      </c>
      <c r="F77" s="571">
        <f>$F$44</f>
        <v>4920</v>
      </c>
      <c r="G77" s="572">
        <f>$I$44</f>
        <v>29816</v>
      </c>
      <c r="H77" s="573">
        <f>$N$44</f>
        <v>21694</v>
      </c>
      <c r="I77" s="583">
        <f t="shared" si="9"/>
        <v>56430</v>
      </c>
      <c r="J77" s="96"/>
      <c r="K77" s="587"/>
      <c r="M77" s="96"/>
      <c r="O77" s="96"/>
      <c r="P77" s="585"/>
      <c r="Q77"/>
      <c r="R77"/>
      <c r="S77"/>
      <c r="T77"/>
      <c r="U77"/>
      <c r="V77"/>
      <c r="W77"/>
      <c r="X77"/>
      <c r="Y77"/>
      <c r="Z77"/>
      <c r="AA77"/>
    </row>
    <row r="78" spans="1:27" s="21" customFormat="1" ht="15" customHeight="1">
      <c r="A78"/>
      <c r="B78" s="22"/>
      <c r="C78" s="190"/>
      <c r="D78" s="96"/>
      <c r="E78" s="570" t="s">
        <v>545</v>
      </c>
      <c r="F78" s="571">
        <f>$F$48</f>
        <v>5034</v>
      </c>
      <c r="G78" s="572">
        <f>$I$48</f>
        <v>30592</v>
      </c>
      <c r="H78" s="573">
        <f>$N$48</f>
        <v>21706</v>
      </c>
      <c r="I78" s="583">
        <f t="shared" si="9"/>
        <v>57332</v>
      </c>
      <c r="J78" s="96"/>
      <c r="K78" s="587"/>
      <c r="M78" s="96"/>
      <c r="O78" s="96"/>
      <c r="P78" s="585"/>
      <c r="Q78"/>
      <c r="R78"/>
      <c r="S78"/>
      <c r="T78"/>
      <c r="U78"/>
      <c r="V78"/>
      <c r="W78"/>
      <c r="X78"/>
      <c r="Y78"/>
      <c r="Z78"/>
      <c r="AA78"/>
    </row>
    <row r="79" spans="1:27" s="21" customFormat="1" ht="15" customHeight="1">
      <c r="A79"/>
      <c r="B79" s="22"/>
      <c r="C79" s="190"/>
      <c r="D79" s="96"/>
      <c r="E79" s="570" t="s">
        <v>546</v>
      </c>
      <c r="F79" s="571">
        <f>$F$52</f>
        <v>5543</v>
      </c>
      <c r="G79" s="572">
        <f>$I$52</f>
        <v>32978</v>
      </c>
      <c r="H79" s="573">
        <f>$N$52</f>
        <v>23774</v>
      </c>
      <c r="I79" s="583">
        <f t="shared" si="9"/>
        <v>62295</v>
      </c>
      <c r="J79" s="96"/>
      <c r="K79" s="587"/>
      <c r="M79" s="96"/>
      <c r="O79" s="96"/>
      <c r="P79" s="585"/>
      <c r="Q79"/>
      <c r="R79"/>
      <c r="S79"/>
      <c r="T79"/>
      <c r="U79"/>
      <c r="V79"/>
      <c r="W79"/>
      <c r="X79"/>
      <c r="Y79"/>
      <c r="Z79"/>
      <c r="AA79"/>
    </row>
    <row r="80" spans="1:27" s="21" customFormat="1" ht="15" customHeight="1">
      <c r="A80"/>
      <c r="B80" s="22"/>
      <c r="C80" s="190"/>
      <c r="D80" s="96"/>
      <c r="E80" s="570" t="s">
        <v>547</v>
      </c>
      <c r="F80" s="571">
        <f>$F$56</f>
        <v>3608</v>
      </c>
      <c r="G80" s="572">
        <f>$I$56</f>
        <v>51123</v>
      </c>
      <c r="H80" s="573">
        <f>$N$56</f>
        <v>6057</v>
      </c>
      <c r="I80" s="583">
        <f t="shared" si="9"/>
        <v>60788</v>
      </c>
      <c r="J80" s="96"/>
      <c r="K80" s="587"/>
      <c r="M80" s="96"/>
      <c r="O80" s="96"/>
      <c r="P80" s="585"/>
      <c r="Q80"/>
      <c r="R80"/>
      <c r="S80"/>
      <c r="T80"/>
      <c r="U80"/>
      <c r="V80"/>
      <c r="W80"/>
      <c r="X80"/>
      <c r="Y80"/>
      <c r="Z80"/>
      <c r="AA80"/>
    </row>
    <row r="81" spans="1:27" s="21" customFormat="1" ht="15" customHeight="1">
      <c r="A81"/>
      <c r="B81" s="22"/>
      <c r="C81" s="190"/>
      <c r="D81" s="96"/>
      <c r="E81" s="574" t="s">
        <v>908</v>
      </c>
      <c r="F81" s="575">
        <v>3533</v>
      </c>
      <c r="G81" s="576">
        <v>29021</v>
      </c>
      <c r="H81" s="577">
        <v>31223</v>
      </c>
      <c r="I81" s="583">
        <f t="shared" si="9"/>
        <v>63777</v>
      </c>
      <c r="J81" s="96"/>
      <c r="K81" s="587"/>
      <c r="M81" s="96"/>
      <c r="O81" s="96"/>
      <c r="P81" s="585"/>
      <c r="Q81"/>
      <c r="R81"/>
      <c r="S81"/>
      <c r="T81"/>
      <c r="U81"/>
      <c r="V81"/>
      <c r="W81"/>
      <c r="X81"/>
      <c r="Y81"/>
      <c r="Z81"/>
      <c r="AA81"/>
    </row>
    <row r="82" spans="1:27" s="21" customFormat="1" ht="15" customHeight="1" thickBot="1">
      <c r="A82"/>
      <c r="B82" s="22"/>
      <c r="C82" s="190"/>
      <c r="D82" s="96"/>
      <c r="E82" s="578" t="s">
        <v>909</v>
      </c>
      <c r="F82" s="579">
        <v>4322</v>
      </c>
      <c r="G82" s="580">
        <v>31439</v>
      </c>
      <c r="H82" s="581">
        <v>32812</v>
      </c>
      <c r="I82" s="584">
        <f t="shared" si="9"/>
        <v>68573</v>
      </c>
      <c r="J82" s="96"/>
      <c r="K82" s="587"/>
      <c r="M82" s="96"/>
      <c r="O82" s="96"/>
      <c r="P82" s="585"/>
      <c r="Q82"/>
      <c r="R82"/>
      <c r="S82"/>
      <c r="T82"/>
      <c r="U82"/>
      <c r="V82"/>
      <c r="W82"/>
      <c r="X82"/>
      <c r="Y82"/>
      <c r="Z82"/>
      <c r="AA82"/>
    </row>
  </sheetData>
  <mergeCells count="133">
    <mergeCell ref="B28:B31"/>
    <mergeCell ref="C28:C31"/>
    <mergeCell ref="E28:E31"/>
    <mergeCell ref="F28:F31"/>
    <mergeCell ref="G28:G31"/>
    <mergeCell ref="I28:I31"/>
    <mergeCell ref="K28:K31"/>
    <mergeCell ref="D28:D31"/>
    <mergeCell ref="C24:D27"/>
    <mergeCell ref="J28:J31"/>
    <mergeCell ref="K24:K27"/>
    <mergeCell ref="B24:B27"/>
    <mergeCell ref="E24:E27"/>
    <mergeCell ref="F24:F27"/>
    <mergeCell ref="G24:G27"/>
    <mergeCell ref="I24:J27"/>
    <mergeCell ref="B36:B39"/>
    <mergeCell ref="C36:C39"/>
    <mergeCell ref="E36:E39"/>
    <mergeCell ref="F36:F39"/>
    <mergeCell ref="G36:G39"/>
    <mergeCell ref="I36:I39"/>
    <mergeCell ref="K36:K39"/>
    <mergeCell ref="D36:D39"/>
    <mergeCell ref="D32:D35"/>
    <mergeCell ref="B32:B35"/>
    <mergeCell ref="C32:C35"/>
    <mergeCell ref="E32:E35"/>
    <mergeCell ref="F32:F35"/>
    <mergeCell ref="G32:G35"/>
    <mergeCell ref="I32:I35"/>
    <mergeCell ref="J36:J39"/>
    <mergeCell ref="J32:J35"/>
    <mergeCell ref="B44:B47"/>
    <mergeCell ref="C44:C47"/>
    <mergeCell ref="E44:E47"/>
    <mergeCell ref="F44:F47"/>
    <mergeCell ref="G44:G47"/>
    <mergeCell ref="I44:I47"/>
    <mergeCell ref="K44:K47"/>
    <mergeCell ref="J40:J43"/>
    <mergeCell ref="J44:J47"/>
    <mergeCell ref="B40:B43"/>
    <mergeCell ref="C40:C43"/>
    <mergeCell ref="E40:E43"/>
    <mergeCell ref="F40:F43"/>
    <mergeCell ref="G40:G43"/>
    <mergeCell ref="I40:I43"/>
    <mergeCell ref="C52:C55"/>
    <mergeCell ref="E52:E55"/>
    <mergeCell ref="F52:F55"/>
    <mergeCell ref="G52:G55"/>
    <mergeCell ref="I52:I55"/>
    <mergeCell ref="K52:K55"/>
    <mergeCell ref="J48:J51"/>
    <mergeCell ref="J52:J55"/>
    <mergeCell ref="B48:B51"/>
    <mergeCell ref="C48:C51"/>
    <mergeCell ref="E48:E51"/>
    <mergeCell ref="F48:F51"/>
    <mergeCell ref="G48:G51"/>
    <mergeCell ref="I48:I51"/>
    <mergeCell ref="N32:N35"/>
    <mergeCell ref="K56:K59"/>
    <mergeCell ref="K48:K51"/>
    <mergeCell ref="K40:K43"/>
    <mergeCell ref="K32:K35"/>
    <mergeCell ref="P60:P63"/>
    <mergeCell ref="N24:O27"/>
    <mergeCell ref="L24:M24"/>
    <mergeCell ref="B60:B63"/>
    <mergeCell ref="C60:C63"/>
    <mergeCell ref="E60:E63"/>
    <mergeCell ref="F60:F63"/>
    <mergeCell ref="G60:G63"/>
    <mergeCell ref="I60:I63"/>
    <mergeCell ref="K60:K63"/>
    <mergeCell ref="J56:J59"/>
    <mergeCell ref="J60:J63"/>
    <mergeCell ref="B56:B59"/>
    <mergeCell ref="C56:C59"/>
    <mergeCell ref="E56:E59"/>
    <mergeCell ref="F56:F59"/>
    <mergeCell ref="G56:G59"/>
    <mergeCell ref="I56:I59"/>
    <mergeCell ref="B52:B55"/>
    <mergeCell ref="D60:D63"/>
    <mergeCell ref="D56:D59"/>
    <mergeCell ref="D52:D55"/>
    <mergeCell ref="D48:D51"/>
    <mergeCell ref="D44:D47"/>
    <mergeCell ref="D40:D43"/>
    <mergeCell ref="N48:N51"/>
    <mergeCell ref="N52:N55"/>
    <mergeCell ref="N56:N59"/>
    <mergeCell ref="N40:N43"/>
    <mergeCell ref="N44:N47"/>
    <mergeCell ref="L25:M25"/>
    <mergeCell ref="L26:M26"/>
    <mergeCell ref="L27:M27"/>
    <mergeCell ref="O52:O55"/>
    <mergeCell ref="O56:O59"/>
    <mergeCell ref="O60:O63"/>
    <mergeCell ref="P32:P35"/>
    <mergeCell ref="P36:P39"/>
    <mergeCell ref="P40:P43"/>
    <mergeCell ref="P44:P47"/>
    <mergeCell ref="P48:P51"/>
    <mergeCell ref="P52:P55"/>
    <mergeCell ref="P56:P59"/>
    <mergeCell ref="O28:O31"/>
    <mergeCell ref="O32:O35"/>
    <mergeCell ref="O36:O39"/>
    <mergeCell ref="O40:O43"/>
    <mergeCell ref="O44:O47"/>
    <mergeCell ref="O48:O51"/>
    <mergeCell ref="N60:N63"/>
    <mergeCell ref="P24:P27"/>
    <mergeCell ref="P28:P31"/>
    <mergeCell ref="N36:N39"/>
    <mergeCell ref="N28:N31"/>
    <mergeCell ref="N64:N67"/>
    <mergeCell ref="O64:O67"/>
    <mergeCell ref="P64:P67"/>
    <mergeCell ref="B64:B67"/>
    <mergeCell ref="C64:C67"/>
    <mergeCell ref="D64:D67"/>
    <mergeCell ref="E64:E67"/>
    <mergeCell ref="F64:F67"/>
    <mergeCell ref="G64:G67"/>
    <mergeCell ref="I64:I67"/>
    <mergeCell ref="J64:J67"/>
    <mergeCell ref="K64:K67"/>
  </mergeCells>
  <phoneticPr fontId="34"/>
  <dataValidations count="1">
    <dataValidation type="list" allowBlank="1" showInputMessage="1" showErrorMessage="1" sqref="D32 D28 D36 D40 D44 D56 D60 D52 D48 J32 J28 J36 J40 J44 J56 J60 J52 J48 O48 M31 M35 M43 M39 M51 M47 M55 M59 O32 O28 O36 O40 O44 O56 O60 O52 M63 D64 J64 O64 M67">
      <formula1>"+"</formula1>
    </dataValidation>
  </dataValidations>
  <pageMargins left="0.70866141732283472" right="0.70866141732283472" top="0.74803149606299213" bottom="0.74803149606299213" header="0.31496062992125984" footer="0.31496062992125984"/>
  <pageSetup paperSize="9" scale="99" orientation="portrait" r:id="rId1"/>
  <headerFooter alignWithMargins="0"/>
  <rowBreaks count="1" manualBreakCount="1">
    <brk id="23"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AL62"/>
  <sheetViews>
    <sheetView zoomScale="115" zoomScaleNormal="115" workbookViewId="0">
      <selection activeCell="L64" sqref="L64"/>
    </sheetView>
  </sheetViews>
  <sheetFormatPr defaultRowHeight="13.5"/>
  <cols>
    <col min="1" max="1" width="1.375" style="237" customWidth="1"/>
    <col min="2" max="2" width="6.625" style="237" customWidth="1"/>
    <col min="3" max="3" width="5.625" style="237" customWidth="1"/>
    <col min="4" max="4" width="1.25" style="237" customWidth="1"/>
    <col min="5" max="5" width="5.625" style="237" customWidth="1"/>
    <col min="6" max="6" width="1.25" style="237" customWidth="1"/>
    <col min="7" max="7" width="5.625" style="237" customWidth="1"/>
    <col min="8" max="8" width="1.25" style="237" customWidth="1"/>
    <col min="9" max="9" width="5.625" style="237" customWidth="1"/>
    <col min="10" max="10" width="1.25" style="237" customWidth="1"/>
    <col min="11" max="11" width="5.625" style="237" customWidth="1"/>
    <col min="12" max="12" width="1.25" style="237" customWidth="1"/>
    <col min="13" max="13" width="5.625" style="237" customWidth="1"/>
    <col min="14" max="14" width="1.25" style="237" customWidth="1"/>
    <col min="15" max="15" width="5.625" style="237" customWidth="1"/>
    <col min="16" max="16" width="1.25" style="237" customWidth="1"/>
    <col min="17" max="17" width="5.625" style="237" customWidth="1"/>
    <col min="18" max="18" width="1.125" style="237" customWidth="1"/>
    <col min="19" max="19" width="5.625" style="237" customWidth="1"/>
    <col min="20" max="20" width="1.25" style="237" customWidth="1"/>
    <col min="21" max="21" width="5.75" style="237" customWidth="1"/>
    <col min="22" max="22" width="5.625" style="237" customWidth="1"/>
    <col min="23" max="23" width="6.25" style="237" customWidth="1"/>
    <col min="24" max="24" width="1.5" style="237" customWidth="1"/>
    <col min="25" max="25" width="9" style="237" customWidth="1"/>
    <col min="26" max="39" width="9" style="237"/>
    <col min="40" max="40" width="9" style="237" customWidth="1"/>
    <col min="41" max="16384" width="9" style="237"/>
  </cols>
  <sheetData>
    <row r="2" spans="1:38" s="31" customFormat="1" ht="17.25">
      <c r="A2" s="157" t="s">
        <v>1091</v>
      </c>
      <c r="B2" s="32"/>
      <c r="U2" s="416"/>
      <c r="V2" s="417"/>
      <c r="W2" s="418" t="s">
        <v>775</v>
      </c>
      <c r="Z2" s="156"/>
    </row>
    <row r="3" spans="1:38" ht="14.25" thickBot="1">
      <c r="B3" s="238"/>
    </row>
    <row r="4" spans="1:38" ht="14.25" thickBot="1">
      <c r="Z4" s="240" t="s">
        <v>130</v>
      </c>
      <c r="AA4" s="241" t="s">
        <v>679</v>
      </c>
      <c r="AB4" s="242" t="s">
        <v>680</v>
      </c>
      <c r="AC4" s="242" t="s">
        <v>681</v>
      </c>
      <c r="AD4" s="242" t="s">
        <v>682</v>
      </c>
      <c r="AE4" s="242" t="s">
        <v>683</v>
      </c>
      <c r="AF4" s="242" t="s">
        <v>684</v>
      </c>
      <c r="AG4" s="242" t="s">
        <v>685</v>
      </c>
      <c r="AH4" s="242" t="s">
        <v>686</v>
      </c>
      <c r="AI4" s="243" t="s">
        <v>687</v>
      </c>
      <c r="AJ4" s="244" t="s">
        <v>688</v>
      </c>
      <c r="AK4" s="245" t="s">
        <v>118</v>
      </c>
      <c r="AL4" s="246" t="s">
        <v>119</v>
      </c>
    </row>
    <row r="5" spans="1:38">
      <c r="Z5" s="247" t="s">
        <v>149</v>
      </c>
      <c r="AA5" s="248">
        <v>22192</v>
      </c>
      <c r="AB5" s="249">
        <v>32132</v>
      </c>
      <c r="AC5" s="697">
        <v>34105</v>
      </c>
      <c r="AD5" s="249">
        <v>38380</v>
      </c>
      <c r="AE5" s="249">
        <v>39682</v>
      </c>
      <c r="AF5" s="249">
        <v>40189</v>
      </c>
      <c r="AG5" s="249">
        <v>44314</v>
      </c>
      <c r="AH5" s="249">
        <v>42520</v>
      </c>
      <c r="AI5" s="250">
        <v>44729</v>
      </c>
      <c r="AJ5" s="251">
        <v>48203</v>
      </c>
      <c r="AK5" s="252">
        <f t="shared" ref="AK5:AK13" si="0">AJ5/$AJ$15</f>
        <v>0.70294430752628589</v>
      </c>
      <c r="AL5" s="253">
        <f t="shared" ref="AL5:AL13" si="1">IF(OR(AJ5=0,AI5=0),"-",(AJ5/AI5)-1)</f>
        <v>7.7667732343669638E-2</v>
      </c>
    </row>
    <row r="6" spans="1:38">
      <c r="Z6" s="254" t="s">
        <v>150</v>
      </c>
      <c r="AA6" s="255">
        <v>949</v>
      </c>
      <c r="AB6" s="256">
        <v>1256</v>
      </c>
      <c r="AC6" s="689">
        <v>1184</v>
      </c>
      <c r="AD6" s="256">
        <v>1205</v>
      </c>
      <c r="AE6" s="256">
        <v>1213</v>
      </c>
      <c r="AF6" s="256">
        <v>1193</v>
      </c>
      <c r="AG6" s="256">
        <v>1217</v>
      </c>
      <c r="AH6" s="256">
        <v>1206</v>
      </c>
      <c r="AI6" s="257">
        <v>1180</v>
      </c>
      <c r="AJ6" s="258">
        <v>1301</v>
      </c>
      <c r="AK6" s="252">
        <f t="shared" si="0"/>
        <v>1.897248188062357E-2</v>
      </c>
      <c r="AL6" s="253">
        <f t="shared" si="1"/>
        <v>0.10254237288135593</v>
      </c>
    </row>
    <row r="7" spans="1:38">
      <c r="Z7" s="254" t="s">
        <v>147</v>
      </c>
      <c r="AA7" s="255">
        <v>5926</v>
      </c>
      <c r="AB7" s="256">
        <v>5920</v>
      </c>
      <c r="AC7" s="689">
        <v>6142</v>
      </c>
      <c r="AD7" s="256">
        <v>6349</v>
      </c>
      <c r="AE7" s="256">
        <v>6835</v>
      </c>
      <c r="AF7" s="256">
        <v>6934</v>
      </c>
      <c r="AG7" s="256">
        <v>7551</v>
      </c>
      <c r="AH7" s="256">
        <v>7619</v>
      </c>
      <c r="AI7" s="257">
        <v>7941</v>
      </c>
      <c r="AJ7" s="258">
        <v>8584</v>
      </c>
      <c r="AK7" s="252">
        <f t="shared" si="0"/>
        <v>0.12518046461435259</v>
      </c>
      <c r="AL7" s="253">
        <f t="shared" si="1"/>
        <v>8.0972169751920342E-2</v>
      </c>
    </row>
    <row r="8" spans="1:38">
      <c r="Z8" s="254" t="s">
        <v>151</v>
      </c>
      <c r="AA8" s="255">
        <v>154</v>
      </c>
      <c r="AB8" s="256">
        <v>531</v>
      </c>
      <c r="AC8" s="689">
        <v>554</v>
      </c>
      <c r="AD8" s="256">
        <v>526</v>
      </c>
      <c r="AE8" s="256">
        <v>556</v>
      </c>
      <c r="AF8" s="256">
        <v>582</v>
      </c>
      <c r="AG8" s="256">
        <v>614</v>
      </c>
      <c r="AH8" s="256">
        <v>709</v>
      </c>
      <c r="AI8" s="257">
        <v>844</v>
      </c>
      <c r="AJ8" s="258">
        <v>985</v>
      </c>
      <c r="AK8" s="252">
        <f t="shared" si="0"/>
        <v>1.4364254152509005E-2</v>
      </c>
      <c r="AL8" s="253">
        <f t="shared" si="1"/>
        <v>0.16706161137440767</v>
      </c>
    </row>
    <row r="9" spans="1:38">
      <c r="Z9" s="254" t="s">
        <v>152</v>
      </c>
      <c r="AA9" s="255">
        <v>562</v>
      </c>
      <c r="AB9" s="256">
        <v>731</v>
      </c>
      <c r="AC9" s="689">
        <v>697</v>
      </c>
      <c r="AD9" s="256">
        <v>712</v>
      </c>
      <c r="AE9" s="256">
        <v>725</v>
      </c>
      <c r="AF9" s="256">
        <v>779</v>
      </c>
      <c r="AG9" s="256">
        <v>832</v>
      </c>
      <c r="AH9" s="256">
        <v>1004</v>
      </c>
      <c r="AI9" s="257">
        <v>1118</v>
      </c>
      <c r="AJ9" s="258">
        <v>1102</v>
      </c>
      <c r="AK9" s="252">
        <f t="shared" si="0"/>
        <v>1.6070465051842561E-2</v>
      </c>
      <c r="AL9" s="253">
        <f t="shared" si="1"/>
        <v>-1.4311270125223596E-2</v>
      </c>
    </row>
    <row r="10" spans="1:38">
      <c r="Z10" s="254" t="s">
        <v>153</v>
      </c>
      <c r="AA10" s="255">
        <v>3958</v>
      </c>
      <c r="AB10" s="256">
        <v>4214</v>
      </c>
      <c r="AC10" s="689">
        <v>4563</v>
      </c>
      <c r="AD10" s="256">
        <v>4787</v>
      </c>
      <c r="AE10" s="256">
        <v>5097</v>
      </c>
      <c r="AF10" s="256">
        <v>5198</v>
      </c>
      <c r="AG10" s="256">
        <v>5210</v>
      </c>
      <c r="AH10" s="256">
        <v>5138</v>
      </c>
      <c r="AI10" s="257">
        <v>5280</v>
      </c>
      <c r="AJ10" s="258">
        <v>5577</v>
      </c>
      <c r="AK10" s="252">
        <f t="shared" si="0"/>
        <v>8.1329386201566212E-2</v>
      </c>
      <c r="AL10" s="253">
        <f t="shared" si="1"/>
        <v>5.6249999999999911E-2</v>
      </c>
    </row>
    <row r="11" spans="1:38">
      <c r="Z11" s="254" t="s">
        <v>1110</v>
      </c>
      <c r="AA11" s="255">
        <v>796</v>
      </c>
      <c r="AB11" s="256">
        <v>899</v>
      </c>
      <c r="AC11" s="689">
        <v>993</v>
      </c>
      <c r="AD11" s="256">
        <v>1127</v>
      </c>
      <c r="AE11" s="256">
        <v>1209</v>
      </c>
      <c r="AF11" s="256">
        <v>1287</v>
      </c>
      <c r="AG11" s="256">
        <v>1360</v>
      </c>
      <c r="AH11" s="256">
        <v>1414</v>
      </c>
      <c r="AI11" s="257">
        <v>1423</v>
      </c>
      <c r="AJ11" s="258">
        <v>1451</v>
      </c>
      <c r="AK11" s="252">
        <f t="shared" si="0"/>
        <v>2.1159931751564026E-2</v>
      </c>
      <c r="AL11" s="253">
        <f t="shared" si="1"/>
        <v>1.9676739283204459E-2</v>
      </c>
    </row>
    <row r="12" spans="1:38">
      <c r="Z12" s="254" t="s">
        <v>155</v>
      </c>
      <c r="AA12" s="255">
        <v>443</v>
      </c>
      <c r="AB12" s="256">
        <v>508</v>
      </c>
      <c r="AC12" s="689">
        <v>557</v>
      </c>
      <c r="AD12" s="256">
        <v>625</v>
      </c>
      <c r="AE12" s="256">
        <v>629</v>
      </c>
      <c r="AF12" s="256">
        <v>650</v>
      </c>
      <c r="AG12" s="256">
        <v>635</v>
      </c>
      <c r="AH12" s="256">
        <v>618</v>
      </c>
      <c r="AI12" s="257">
        <v>678</v>
      </c>
      <c r="AJ12" s="258">
        <v>713</v>
      </c>
      <c r="AK12" s="252">
        <f t="shared" si="0"/>
        <v>1.0397678386536975E-2</v>
      </c>
      <c r="AL12" s="253">
        <f t="shared" si="1"/>
        <v>5.1622418879055942E-2</v>
      </c>
    </row>
    <row r="13" spans="1:38">
      <c r="B13" s="238"/>
      <c r="Z13" s="254" t="s">
        <v>154</v>
      </c>
      <c r="AA13" s="255">
        <v>336</v>
      </c>
      <c r="AB13" s="256">
        <v>344</v>
      </c>
      <c r="AC13" s="689">
        <v>275</v>
      </c>
      <c r="AD13" s="256">
        <v>457</v>
      </c>
      <c r="AE13" s="256">
        <v>484</v>
      </c>
      <c r="AF13" s="256">
        <v>520</v>
      </c>
      <c r="AG13" s="256">
        <v>562</v>
      </c>
      <c r="AH13" s="256">
        <v>560</v>
      </c>
      <c r="AI13" s="257">
        <v>584</v>
      </c>
      <c r="AJ13" s="258">
        <v>657</v>
      </c>
      <c r="AK13" s="252">
        <f t="shared" si="0"/>
        <v>9.5810304347192041E-3</v>
      </c>
      <c r="AL13" s="253">
        <f t="shared" si="1"/>
        <v>0.125</v>
      </c>
    </row>
    <row r="14" spans="1:38" ht="14.25" thickBot="1">
      <c r="Z14" s="259" t="s">
        <v>158</v>
      </c>
      <c r="AA14" s="683" t="s">
        <v>160</v>
      </c>
      <c r="AB14" s="684" t="s">
        <v>160</v>
      </c>
      <c r="AC14" s="700" t="s">
        <v>601</v>
      </c>
      <c r="AD14" s="684" t="s">
        <v>160</v>
      </c>
      <c r="AE14" s="684" t="s">
        <v>160</v>
      </c>
      <c r="AF14" s="684" t="s">
        <v>160</v>
      </c>
      <c r="AG14" s="684" t="s">
        <v>160</v>
      </c>
      <c r="AH14" s="684" t="s">
        <v>160</v>
      </c>
      <c r="AI14" s="685" t="s">
        <v>160</v>
      </c>
      <c r="AJ14" s="686" t="s">
        <v>160</v>
      </c>
      <c r="AK14" s="687" t="s">
        <v>931</v>
      </c>
      <c r="AL14" s="688" t="s">
        <v>931</v>
      </c>
    </row>
    <row r="15" spans="1:38" ht="14.25" thickBot="1">
      <c r="Z15" s="264" t="s">
        <v>148</v>
      </c>
      <c r="AA15" s="704">
        <f t="shared" ref="AA15:AJ15" si="2">SUM(AA5:AA14)</f>
        <v>35316</v>
      </c>
      <c r="AB15" s="705">
        <f t="shared" si="2"/>
        <v>46535</v>
      </c>
      <c r="AC15" s="705">
        <f t="shared" si="2"/>
        <v>49070</v>
      </c>
      <c r="AD15" s="705">
        <f t="shared" si="2"/>
        <v>54168</v>
      </c>
      <c r="AE15" s="705">
        <f t="shared" si="2"/>
        <v>56430</v>
      </c>
      <c r="AF15" s="705">
        <f t="shared" si="2"/>
        <v>57332</v>
      </c>
      <c r="AG15" s="705">
        <f t="shared" si="2"/>
        <v>62295</v>
      </c>
      <c r="AH15" s="705">
        <f t="shared" si="2"/>
        <v>60788</v>
      </c>
      <c r="AI15" s="706">
        <f t="shared" si="2"/>
        <v>63777</v>
      </c>
      <c r="AJ15" s="707">
        <f t="shared" si="2"/>
        <v>68573</v>
      </c>
      <c r="AK15" s="708">
        <f>AJ15/$AJ$15</f>
        <v>1</v>
      </c>
      <c r="AL15" s="709">
        <f>IF(OR(AJ15=0,AI15=0),"-",(AJ15/AI15)-1)</f>
        <v>7.5199523339134711E-2</v>
      </c>
    </row>
    <row r="17" spans="2:36" ht="14.25" thickBot="1">
      <c r="Z17" s="239"/>
      <c r="AB17" s="1337" t="s">
        <v>933</v>
      </c>
      <c r="AC17" s="1337"/>
      <c r="AD17" s="1337"/>
      <c r="AE17" s="1337"/>
      <c r="AF17" s="1337"/>
      <c r="AG17" s="1337"/>
      <c r="AH17" s="1337"/>
    </row>
    <row r="18" spans="2:36" ht="14.25" thickBot="1">
      <c r="B18" s="239"/>
      <c r="Z18" s="240" t="s">
        <v>130</v>
      </c>
      <c r="AA18" s="241" t="s">
        <v>701</v>
      </c>
      <c r="AB18" s="270" t="s">
        <v>680</v>
      </c>
      <c r="AC18" s="270" t="s">
        <v>681</v>
      </c>
      <c r="AD18" s="270" t="s">
        <v>682</v>
      </c>
      <c r="AE18" s="270" t="s">
        <v>683</v>
      </c>
      <c r="AF18" s="270" t="s">
        <v>684</v>
      </c>
      <c r="AG18" s="270" t="s">
        <v>702</v>
      </c>
      <c r="AH18" s="270" t="s">
        <v>703</v>
      </c>
      <c r="AI18" s="270" t="s">
        <v>704</v>
      </c>
      <c r="AJ18" s="243" t="s">
        <v>705</v>
      </c>
    </row>
    <row r="19" spans="2:36">
      <c r="B19" s="239"/>
      <c r="Z19" s="247" t="s">
        <v>149</v>
      </c>
      <c r="AA19" s="272">
        <f t="shared" ref="AA19:AA27" si="3">AA5/$AA$15</f>
        <v>0.62838373541737458</v>
      </c>
      <c r="AB19" s="273">
        <f t="shared" ref="AB19:AB27" si="4">AB5/$AB$15</f>
        <v>0.69049102825830022</v>
      </c>
      <c r="AC19" s="273">
        <f t="shared" ref="AC19:AC27" si="5">AC5/$AC$15</f>
        <v>0.69502751171795396</v>
      </c>
      <c r="AD19" s="273">
        <f t="shared" ref="AD19:AD27" si="6">AD5/$AD$15</f>
        <v>0.70853640525771677</v>
      </c>
      <c r="AE19" s="273">
        <f t="shared" ref="AE19:AE27" si="7">AE5/$AE$15</f>
        <v>0.7032075137338295</v>
      </c>
      <c r="AF19" s="273">
        <f t="shared" ref="AF19:AF27" si="8">AF5/$AF$15</f>
        <v>0.7009872322612154</v>
      </c>
      <c r="AG19" s="273">
        <f t="shared" ref="AG19:AG27" si="9">AG5/$AG$15</f>
        <v>0.71135725178585762</v>
      </c>
      <c r="AH19" s="274">
        <f t="shared" ref="AH19:AH27" si="10">AH5/$AH$15</f>
        <v>0.69948016055800488</v>
      </c>
      <c r="AI19" s="274">
        <f t="shared" ref="AI19:AI27" si="11">AI5/$AI$15</f>
        <v>0.70133433682989166</v>
      </c>
      <c r="AJ19" s="275">
        <f t="shared" ref="AJ19:AJ26" si="12">AJ5/$AJ$15</f>
        <v>0.70294430752628589</v>
      </c>
    </row>
    <row r="20" spans="2:36">
      <c r="B20" s="239"/>
      <c r="Z20" s="254" t="s">
        <v>150</v>
      </c>
      <c r="AA20" s="277">
        <f t="shared" si="3"/>
        <v>2.6871672896137729E-2</v>
      </c>
      <c r="AB20" s="278">
        <f t="shared" si="4"/>
        <v>2.6990437305254109E-2</v>
      </c>
      <c r="AC20" s="278">
        <f t="shared" si="5"/>
        <v>2.4128795598125127E-2</v>
      </c>
      <c r="AD20" s="278">
        <f t="shared" si="6"/>
        <v>2.2245606261999704E-2</v>
      </c>
      <c r="AE20" s="278">
        <f t="shared" si="7"/>
        <v>2.1495658337763603E-2</v>
      </c>
      <c r="AF20" s="278">
        <f t="shared" si="8"/>
        <v>2.0808623456359449E-2</v>
      </c>
      <c r="AG20" s="278">
        <f t="shared" si="9"/>
        <v>1.9536078336945178E-2</v>
      </c>
      <c r="AH20" s="279">
        <f t="shared" si="10"/>
        <v>1.983944199513062E-2</v>
      </c>
      <c r="AI20" s="279">
        <f t="shared" si="11"/>
        <v>1.8501967794032331E-2</v>
      </c>
      <c r="AJ20" s="280">
        <f t="shared" si="12"/>
        <v>1.897248188062357E-2</v>
      </c>
    </row>
    <row r="21" spans="2:36">
      <c r="B21" s="239"/>
      <c r="Z21" s="254" t="s">
        <v>147</v>
      </c>
      <c r="AA21" s="281">
        <f t="shared" si="3"/>
        <v>0.16779929776871672</v>
      </c>
      <c r="AB21" s="278">
        <f t="shared" si="4"/>
        <v>0.12721607392285378</v>
      </c>
      <c r="AC21" s="278">
        <f t="shared" si="5"/>
        <v>0.12516812716527409</v>
      </c>
      <c r="AD21" s="278">
        <f t="shared" si="6"/>
        <v>0.11720942253729139</v>
      </c>
      <c r="AE21" s="278">
        <f t="shared" si="7"/>
        <v>0.12112351586035797</v>
      </c>
      <c r="AF21" s="278">
        <f t="shared" si="8"/>
        <v>0.1209446731319333</v>
      </c>
      <c r="AG21" s="278">
        <f t="shared" si="9"/>
        <v>0.12121358054418492</v>
      </c>
      <c r="AH21" s="279">
        <f t="shared" si="10"/>
        <v>0.12533723761268672</v>
      </c>
      <c r="AI21" s="279">
        <f t="shared" si="11"/>
        <v>0.12451197140034809</v>
      </c>
      <c r="AJ21" s="280">
        <f t="shared" si="12"/>
        <v>0.12518046461435259</v>
      </c>
    </row>
    <row r="22" spans="2:36">
      <c r="Z22" s="254" t="s">
        <v>151</v>
      </c>
      <c r="AA22" s="281">
        <f t="shared" si="3"/>
        <v>4.3606297428927399E-3</v>
      </c>
      <c r="AB22" s="278">
        <f t="shared" si="4"/>
        <v>1.1410766090039754E-2</v>
      </c>
      <c r="AC22" s="278">
        <f t="shared" si="5"/>
        <v>1.12899938862849E-2</v>
      </c>
      <c r="AD22" s="278">
        <f t="shared" si="6"/>
        <v>9.7105302023334818E-3</v>
      </c>
      <c r="AE22" s="278">
        <f t="shared" si="7"/>
        <v>9.8529151160730109E-3</v>
      </c>
      <c r="AF22" s="278">
        <f t="shared" si="8"/>
        <v>1.0151398869741157E-2</v>
      </c>
      <c r="AG22" s="278">
        <f t="shared" si="9"/>
        <v>9.8563287583273134E-3</v>
      </c>
      <c r="AH22" s="279">
        <f t="shared" si="10"/>
        <v>1.1663486214384417E-2</v>
      </c>
      <c r="AI22" s="279">
        <f t="shared" si="11"/>
        <v>1.3233610862850244E-2</v>
      </c>
      <c r="AJ22" s="280">
        <f t="shared" si="12"/>
        <v>1.4364254152509005E-2</v>
      </c>
    </row>
    <row r="23" spans="2:36">
      <c r="B23" s="239"/>
      <c r="Z23" s="254" t="s">
        <v>152</v>
      </c>
      <c r="AA23" s="281">
        <f t="shared" si="3"/>
        <v>1.5913466983803377E-2</v>
      </c>
      <c r="AB23" s="278">
        <f t="shared" si="4"/>
        <v>1.5708606425271301E-2</v>
      </c>
      <c r="AC23" s="278">
        <f t="shared" si="5"/>
        <v>1.4204198084369268E-2</v>
      </c>
      <c r="AD23" s="278">
        <f t="shared" si="6"/>
        <v>1.3144291832816422E-2</v>
      </c>
      <c r="AE23" s="278">
        <f t="shared" si="7"/>
        <v>1.2847776005670743E-2</v>
      </c>
      <c r="AF23" s="278">
        <f t="shared" si="8"/>
        <v>1.3587525291285844E-2</v>
      </c>
      <c r="AG23" s="278">
        <f t="shared" si="9"/>
        <v>1.3355807047114535E-2</v>
      </c>
      <c r="AH23" s="279">
        <f t="shared" si="10"/>
        <v>1.6516417714022503E-2</v>
      </c>
      <c r="AI23" s="279">
        <f t="shared" si="11"/>
        <v>1.7529830503159448E-2</v>
      </c>
      <c r="AJ23" s="280">
        <f t="shared" si="12"/>
        <v>1.6070465051842561E-2</v>
      </c>
    </row>
    <row r="24" spans="2:36">
      <c r="B24" s="239"/>
      <c r="Z24" s="254" t="s">
        <v>153</v>
      </c>
      <c r="AA24" s="281">
        <f t="shared" si="3"/>
        <v>0.11207384754785367</v>
      </c>
      <c r="AB24" s="278">
        <f t="shared" si="4"/>
        <v>9.0555495863328672E-2</v>
      </c>
      <c r="AC24" s="278">
        <f t="shared" si="5"/>
        <v>9.2989606684328513E-2</v>
      </c>
      <c r="AD24" s="278">
        <f t="shared" si="6"/>
        <v>8.8373209274848624E-2</v>
      </c>
      <c r="AE24" s="278">
        <f t="shared" si="7"/>
        <v>9.0324295587453488E-2</v>
      </c>
      <c r="AF24" s="278">
        <f t="shared" si="8"/>
        <v>9.066489918370195E-2</v>
      </c>
      <c r="AG24" s="278">
        <f t="shared" si="9"/>
        <v>8.3634320571474435E-2</v>
      </c>
      <c r="AH24" s="279">
        <f t="shared" si="10"/>
        <v>8.4523261169967751E-2</v>
      </c>
      <c r="AI24" s="279">
        <f t="shared" si="11"/>
        <v>8.2788466061432808E-2</v>
      </c>
      <c r="AJ24" s="280">
        <f t="shared" si="12"/>
        <v>8.1329386201566212E-2</v>
      </c>
    </row>
    <row r="25" spans="2:36">
      <c r="B25" s="239"/>
      <c r="Z25" s="254" t="s">
        <v>1111</v>
      </c>
      <c r="AA25" s="281">
        <f t="shared" si="3"/>
        <v>2.2539358930796241E-2</v>
      </c>
      <c r="AB25" s="278">
        <f t="shared" si="4"/>
        <v>1.9318792306865801E-2</v>
      </c>
      <c r="AC25" s="278">
        <f t="shared" si="5"/>
        <v>2.0236396983900552E-2</v>
      </c>
      <c r="AD25" s="278">
        <f t="shared" si="6"/>
        <v>2.0805641707281053E-2</v>
      </c>
      <c r="AE25" s="278">
        <f t="shared" si="7"/>
        <v>2.1424774056353003E-2</v>
      </c>
      <c r="AF25" s="278">
        <f t="shared" si="8"/>
        <v>2.2448196469685343E-2</v>
      </c>
      <c r="AG25" s="278">
        <f t="shared" si="9"/>
        <v>2.183160767316799E-2</v>
      </c>
      <c r="AH25" s="279">
        <f t="shared" si="10"/>
        <v>2.3261169967756793E-2</v>
      </c>
      <c r="AI25" s="279">
        <f t="shared" si="11"/>
        <v>2.2312118788905093E-2</v>
      </c>
      <c r="AJ25" s="280">
        <f t="shared" si="12"/>
        <v>2.1159931751564026E-2</v>
      </c>
    </row>
    <row r="26" spans="2:36">
      <c r="B26" s="239"/>
      <c r="Z26" s="254" t="s">
        <v>155</v>
      </c>
      <c r="AA26" s="281">
        <f t="shared" si="3"/>
        <v>1.2543889455204439E-2</v>
      </c>
      <c r="AB26" s="278">
        <f t="shared" si="4"/>
        <v>1.0916514451488127E-2</v>
      </c>
      <c r="AC26" s="278">
        <f t="shared" si="5"/>
        <v>1.1351131037293662E-2</v>
      </c>
      <c r="AD26" s="278">
        <f t="shared" si="6"/>
        <v>1.153817752178408E-2</v>
      </c>
      <c r="AE26" s="278">
        <f t="shared" si="7"/>
        <v>1.114655325181641E-2</v>
      </c>
      <c r="AF26" s="278">
        <f t="shared" si="8"/>
        <v>1.1337472964487547E-2</v>
      </c>
      <c r="AG26" s="278">
        <f t="shared" si="9"/>
        <v>1.0193434465045349E-2</v>
      </c>
      <c r="AH26" s="279">
        <f t="shared" si="10"/>
        <v>1.0166480226360465E-2</v>
      </c>
      <c r="AI26" s="279">
        <f t="shared" si="11"/>
        <v>1.0630791664706712E-2</v>
      </c>
      <c r="AJ26" s="280">
        <f t="shared" si="12"/>
        <v>1.0397678386536975E-2</v>
      </c>
    </row>
    <row r="27" spans="2:36">
      <c r="B27" s="239"/>
      <c r="Z27" s="254" t="s">
        <v>154</v>
      </c>
      <c r="AA27" s="281">
        <f t="shared" si="3"/>
        <v>9.5141012572205232E-3</v>
      </c>
      <c r="AB27" s="278">
        <f t="shared" si="4"/>
        <v>7.3922853765982597E-3</v>
      </c>
      <c r="AC27" s="278">
        <f t="shared" si="5"/>
        <v>5.6042388424699411E-3</v>
      </c>
      <c r="AD27" s="278">
        <f t="shared" si="6"/>
        <v>8.4367154039285183E-3</v>
      </c>
      <c r="AE27" s="278">
        <f t="shared" si="7"/>
        <v>8.5769980506822611E-3</v>
      </c>
      <c r="AF27" s="278">
        <f t="shared" si="8"/>
        <v>9.0699783715900376E-3</v>
      </c>
      <c r="AG27" s="278">
        <f t="shared" si="9"/>
        <v>9.0215908178826552E-3</v>
      </c>
      <c r="AH27" s="279">
        <f t="shared" si="10"/>
        <v>9.2123445416858584E-3</v>
      </c>
      <c r="AI27" s="279">
        <f t="shared" si="11"/>
        <v>9.1569060946736277E-3</v>
      </c>
      <c r="AJ27" s="280">
        <f>AJ13/$AJ$15</f>
        <v>9.5810304347192041E-3</v>
      </c>
    </row>
    <row r="28" spans="2:36" ht="14.25" thickBot="1">
      <c r="B28" s="239"/>
      <c r="Z28" s="259" t="s">
        <v>158</v>
      </c>
      <c r="AA28" s="683" t="s">
        <v>160</v>
      </c>
      <c r="AB28" s="684" t="s">
        <v>160</v>
      </c>
      <c r="AC28" s="700" t="s">
        <v>601</v>
      </c>
      <c r="AD28" s="684" t="s">
        <v>160</v>
      </c>
      <c r="AE28" s="684" t="s">
        <v>160</v>
      </c>
      <c r="AF28" s="684" t="s">
        <v>160</v>
      </c>
      <c r="AG28" s="684" t="s">
        <v>160</v>
      </c>
      <c r="AH28" s="684" t="s">
        <v>160</v>
      </c>
      <c r="AI28" s="685" t="s">
        <v>160</v>
      </c>
      <c r="AJ28" s="718" t="s">
        <v>601</v>
      </c>
    </row>
    <row r="29" spans="2:36" ht="14.25" thickBot="1">
      <c r="B29" s="239"/>
      <c r="Z29" s="264" t="s">
        <v>148</v>
      </c>
      <c r="AA29" s="288">
        <f>AA15/$AA$15</f>
        <v>1</v>
      </c>
      <c r="AB29" s="289">
        <f>AB15/$AB$15</f>
        <v>1</v>
      </c>
      <c r="AC29" s="289">
        <f>AC15/$AC$15</f>
        <v>1</v>
      </c>
      <c r="AD29" s="289">
        <f>AD15/$AD$15</f>
        <v>1</v>
      </c>
      <c r="AE29" s="289">
        <f>AE15/$AE$15</f>
        <v>1</v>
      </c>
      <c r="AF29" s="289">
        <f>AF15/$AF$15</f>
        <v>1</v>
      </c>
      <c r="AG29" s="289">
        <f>AG15/$AG$15</f>
        <v>1</v>
      </c>
      <c r="AH29" s="290">
        <f>AH15/$AH$15</f>
        <v>1</v>
      </c>
      <c r="AI29" s="290">
        <f>AI15/$AI$15</f>
        <v>1</v>
      </c>
      <c r="AJ29" s="291">
        <f>AJ15/$AJ$15</f>
        <v>1</v>
      </c>
    </row>
    <row r="30" spans="2:36">
      <c r="B30" s="239"/>
    </row>
    <row r="31" spans="2:36">
      <c r="B31" s="239"/>
    </row>
    <row r="32" spans="2:36">
      <c r="B32" s="239"/>
    </row>
    <row r="33" spans="2:23">
      <c r="B33" s="239"/>
    </row>
    <row r="34" spans="2:23">
      <c r="B34" s="239"/>
    </row>
    <row r="35" spans="2:23">
      <c r="B35" s="239"/>
    </row>
    <row r="36" spans="2:23" ht="14.25" thickBot="1">
      <c r="B36" s="239"/>
    </row>
    <row r="37" spans="2:23" ht="24.75" customHeight="1" thickBot="1">
      <c r="B37" s="240" t="s">
        <v>130</v>
      </c>
      <c r="C37" s="1484" t="s">
        <v>932</v>
      </c>
      <c r="D37" s="1485"/>
      <c r="E37" s="710" t="s">
        <v>680</v>
      </c>
      <c r="F37" s="711"/>
      <c r="G37" s="710" t="s">
        <v>681</v>
      </c>
      <c r="H37" s="711"/>
      <c r="I37" s="710" t="s">
        <v>682</v>
      </c>
      <c r="J37" s="711"/>
      <c r="K37" s="710" t="s">
        <v>683</v>
      </c>
      <c r="L37" s="711"/>
      <c r="M37" s="710" t="s">
        <v>684</v>
      </c>
      <c r="N37" s="711"/>
      <c r="O37" s="710" t="s">
        <v>685</v>
      </c>
      <c r="P37" s="711"/>
      <c r="Q37" s="710" t="s">
        <v>686</v>
      </c>
      <c r="R37" s="711"/>
      <c r="S37" s="710" t="s">
        <v>687</v>
      </c>
      <c r="T37" s="712"/>
      <c r="U37" s="713" t="s">
        <v>688</v>
      </c>
      <c r="V37" s="714" t="s">
        <v>118</v>
      </c>
      <c r="W37" s="715" t="s">
        <v>119</v>
      </c>
    </row>
    <row r="38" spans="2:23" ht="24.75" customHeight="1">
      <c r="B38" s="247" t="s">
        <v>149</v>
      </c>
      <c r="C38" s="696">
        <v>22192</v>
      </c>
      <c r="D38" s="716" t="s">
        <v>930</v>
      </c>
      <c r="E38" s="697">
        <v>32132</v>
      </c>
      <c r="F38" s="716" t="s">
        <v>930</v>
      </c>
      <c r="G38" s="697">
        <v>34105</v>
      </c>
      <c r="H38" s="716" t="s">
        <v>930</v>
      </c>
      <c r="I38" s="697">
        <v>38380</v>
      </c>
      <c r="J38" s="716" t="s">
        <v>930</v>
      </c>
      <c r="K38" s="697">
        <v>39682</v>
      </c>
      <c r="L38" s="716" t="s">
        <v>930</v>
      </c>
      <c r="M38" s="697">
        <v>40189</v>
      </c>
      <c r="N38" s="716" t="s">
        <v>930</v>
      </c>
      <c r="O38" s="697">
        <v>44314</v>
      </c>
      <c r="P38" s="716" t="s">
        <v>930</v>
      </c>
      <c r="Q38" s="697">
        <v>42520</v>
      </c>
      <c r="R38" s="716" t="s">
        <v>930</v>
      </c>
      <c r="S38" s="697">
        <v>44729</v>
      </c>
      <c r="T38" s="716" t="s">
        <v>930</v>
      </c>
      <c r="U38" s="251">
        <v>48203</v>
      </c>
      <c r="V38" s="252">
        <f t="shared" ref="V38:V46" si="13">U38/$U$48</f>
        <v>0.70294430752628589</v>
      </c>
      <c r="W38" s="253">
        <f t="shared" ref="W38:W46" si="14">IF(OR(U38=0,S38=0),"-",(U38/S38)-1)</f>
        <v>7.7667732343669638E-2</v>
      </c>
    </row>
    <row r="39" spans="2:23" ht="24.75" customHeight="1">
      <c r="B39" s="254" t="s">
        <v>150</v>
      </c>
      <c r="C39" s="698">
        <v>949</v>
      </c>
      <c r="D39" s="701"/>
      <c r="E39" s="689">
        <v>1256</v>
      </c>
      <c r="F39" s="701" t="s">
        <v>602</v>
      </c>
      <c r="G39" s="689">
        <v>1184</v>
      </c>
      <c r="H39" s="701" t="s">
        <v>602</v>
      </c>
      <c r="I39" s="689">
        <v>1205</v>
      </c>
      <c r="J39" s="701"/>
      <c r="K39" s="689">
        <v>1213</v>
      </c>
      <c r="L39" s="701" t="s">
        <v>602</v>
      </c>
      <c r="M39" s="689">
        <v>1193</v>
      </c>
      <c r="N39" s="701" t="s">
        <v>602</v>
      </c>
      <c r="O39" s="689">
        <v>1217</v>
      </c>
      <c r="P39" s="701" t="s">
        <v>602</v>
      </c>
      <c r="Q39" s="689">
        <v>1206</v>
      </c>
      <c r="R39" s="701" t="s">
        <v>602</v>
      </c>
      <c r="S39" s="689">
        <v>1180</v>
      </c>
      <c r="T39" s="701" t="s">
        <v>602</v>
      </c>
      <c r="U39" s="258">
        <v>1301</v>
      </c>
      <c r="V39" s="252">
        <f t="shared" si="13"/>
        <v>1.897248188062357E-2</v>
      </c>
      <c r="W39" s="253">
        <f t="shared" si="14"/>
        <v>0.10254237288135593</v>
      </c>
    </row>
    <row r="40" spans="2:23" ht="24.75" customHeight="1">
      <c r="B40" s="254" t="s">
        <v>147</v>
      </c>
      <c r="C40" s="698">
        <v>5926</v>
      </c>
      <c r="D40" s="701"/>
      <c r="E40" s="689">
        <v>5920</v>
      </c>
      <c r="F40" s="701" t="s">
        <v>602</v>
      </c>
      <c r="G40" s="689">
        <v>6142</v>
      </c>
      <c r="H40" s="701" t="s">
        <v>602</v>
      </c>
      <c r="I40" s="689">
        <v>6349</v>
      </c>
      <c r="J40" s="701" t="s">
        <v>602</v>
      </c>
      <c r="K40" s="689">
        <v>6835</v>
      </c>
      <c r="L40" s="701" t="s">
        <v>602</v>
      </c>
      <c r="M40" s="689">
        <v>6934</v>
      </c>
      <c r="N40" s="701" t="s">
        <v>602</v>
      </c>
      <c r="O40" s="689">
        <v>7551</v>
      </c>
      <c r="P40" s="701" t="s">
        <v>602</v>
      </c>
      <c r="Q40" s="689">
        <v>7619</v>
      </c>
      <c r="R40" s="701" t="s">
        <v>602</v>
      </c>
      <c r="S40" s="689">
        <v>7941</v>
      </c>
      <c r="T40" s="701" t="s">
        <v>602</v>
      </c>
      <c r="U40" s="258">
        <v>8584</v>
      </c>
      <c r="V40" s="252">
        <f t="shared" si="13"/>
        <v>0.12518046461435259</v>
      </c>
      <c r="W40" s="253">
        <f t="shared" si="14"/>
        <v>8.0972169751920342E-2</v>
      </c>
    </row>
    <row r="41" spans="2:23" ht="24.75" customHeight="1">
      <c r="B41" s="254" t="s">
        <v>151</v>
      </c>
      <c r="C41" s="698">
        <v>154</v>
      </c>
      <c r="D41" s="701"/>
      <c r="E41" s="689">
        <v>531</v>
      </c>
      <c r="F41" s="701" t="s">
        <v>602</v>
      </c>
      <c r="G41" s="689">
        <v>554</v>
      </c>
      <c r="H41" s="701" t="s">
        <v>602</v>
      </c>
      <c r="I41" s="689">
        <v>526</v>
      </c>
      <c r="J41" s="701" t="s">
        <v>602</v>
      </c>
      <c r="K41" s="689">
        <v>556</v>
      </c>
      <c r="L41" s="701" t="s">
        <v>602</v>
      </c>
      <c r="M41" s="689">
        <v>582</v>
      </c>
      <c r="N41" s="701"/>
      <c r="O41" s="689">
        <v>614</v>
      </c>
      <c r="P41" s="701"/>
      <c r="Q41" s="689">
        <v>709</v>
      </c>
      <c r="R41" s="701" t="s">
        <v>602</v>
      </c>
      <c r="S41" s="689">
        <v>844</v>
      </c>
      <c r="T41" s="701" t="s">
        <v>602</v>
      </c>
      <c r="U41" s="258">
        <v>985</v>
      </c>
      <c r="V41" s="252">
        <f t="shared" si="13"/>
        <v>1.4364254152509005E-2</v>
      </c>
      <c r="W41" s="253">
        <f t="shared" si="14"/>
        <v>0.16706161137440767</v>
      </c>
    </row>
    <row r="42" spans="2:23" ht="24.75" customHeight="1">
      <c r="B42" s="254" t="s">
        <v>152</v>
      </c>
      <c r="C42" s="698">
        <v>562</v>
      </c>
      <c r="D42" s="701"/>
      <c r="E42" s="689">
        <v>731</v>
      </c>
      <c r="F42" s="701" t="s">
        <v>602</v>
      </c>
      <c r="G42" s="689">
        <v>697</v>
      </c>
      <c r="H42" s="701" t="s">
        <v>602</v>
      </c>
      <c r="I42" s="689">
        <v>712</v>
      </c>
      <c r="J42" s="701" t="s">
        <v>602</v>
      </c>
      <c r="K42" s="689">
        <v>725</v>
      </c>
      <c r="L42" s="701" t="s">
        <v>602</v>
      </c>
      <c r="M42" s="689">
        <v>779</v>
      </c>
      <c r="N42" s="701" t="s">
        <v>602</v>
      </c>
      <c r="O42" s="689">
        <v>832</v>
      </c>
      <c r="P42" s="701" t="s">
        <v>602</v>
      </c>
      <c r="Q42" s="689">
        <v>1004</v>
      </c>
      <c r="R42" s="701" t="s">
        <v>602</v>
      </c>
      <c r="S42" s="689">
        <v>1118</v>
      </c>
      <c r="T42" s="701" t="s">
        <v>602</v>
      </c>
      <c r="U42" s="258">
        <v>1102</v>
      </c>
      <c r="V42" s="252">
        <f t="shared" si="13"/>
        <v>1.6070465051842561E-2</v>
      </c>
      <c r="W42" s="1123">
        <f t="shared" si="14"/>
        <v>-1.4311270125223596E-2</v>
      </c>
    </row>
    <row r="43" spans="2:23" ht="24.75" customHeight="1">
      <c r="B43" s="254" t="s">
        <v>153</v>
      </c>
      <c r="C43" s="698">
        <v>3958</v>
      </c>
      <c r="D43" s="701"/>
      <c r="E43" s="689">
        <v>4214</v>
      </c>
      <c r="F43" s="701" t="s">
        <v>602</v>
      </c>
      <c r="G43" s="689">
        <v>4563</v>
      </c>
      <c r="H43" s="701" t="s">
        <v>602</v>
      </c>
      <c r="I43" s="689">
        <v>4787</v>
      </c>
      <c r="J43" s="701" t="s">
        <v>602</v>
      </c>
      <c r="K43" s="689">
        <v>5097</v>
      </c>
      <c r="L43" s="701" t="s">
        <v>602</v>
      </c>
      <c r="M43" s="689">
        <v>5198</v>
      </c>
      <c r="N43" s="701" t="s">
        <v>602</v>
      </c>
      <c r="O43" s="689">
        <v>5210</v>
      </c>
      <c r="P43" s="701" t="s">
        <v>602</v>
      </c>
      <c r="Q43" s="689">
        <v>5138</v>
      </c>
      <c r="R43" s="701" t="s">
        <v>602</v>
      </c>
      <c r="S43" s="689">
        <v>5280</v>
      </c>
      <c r="T43" s="701" t="s">
        <v>602</v>
      </c>
      <c r="U43" s="258">
        <v>5577</v>
      </c>
      <c r="V43" s="252">
        <f t="shared" si="13"/>
        <v>8.1329386201566212E-2</v>
      </c>
      <c r="W43" s="253">
        <f t="shared" si="14"/>
        <v>5.6249999999999911E-2</v>
      </c>
    </row>
    <row r="44" spans="2:23" ht="24.75" customHeight="1">
      <c r="B44" s="254" t="s">
        <v>1112</v>
      </c>
      <c r="C44" s="698">
        <v>796</v>
      </c>
      <c r="D44" s="701"/>
      <c r="E44" s="689">
        <v>899</v>
      </c>
      <c r="F44" s="701" t="s">
        <v>602</v>
      </c>
      <c r="G44" s="689">
        <v>993</v>
      </c>
      <c r="H44" s="701" t="s">
        <v>602</v>
      </c>
      <c r="I44" s="689">
        <v>1127</v>
      </c>
      <c r="J44" s="701" t="s">
        <v>602</v>
      </c>
      <c r="K44" s="689">
        <v>1209</v>
      </c>
      <c r="L44" s="701" t="s">
        <v>602</v>
      </c>
      <c r="M44" s="689">
        <v>1287</v>
      </c>
      <c r="N44" s="701" t="s">
        <v>602</v>
      </c>
      <c r="O44" s="689">
        <v>1360</v>
      </c>
      <c r="P44" s="701" t="s">
        <v>602</v>
      </c>
      <c r="Q44" s="689">
        <v>1414</v>
      </c>
      <c r="R44" s="701" t="s">
        <v>602</v>
      </c>
      <c r="S44" s="689">
        <v>1423</v>
      </c>
      <c r="T44" s="701" t="s">
        <v>602</v>
      </c>
      <c r="U44" s="258">
        <v>1451</v>
      </c>
      <c r="V44" s="252">
        <f t="shared" si="13"/>
        <v>2.1159931751564026E-2</v>
      </c>
      <c r="W44" s="253">
        <f t="shared" si="14"/>
        <v>1.9676739283204459E-2</v>
      </c>
    </row>
    <row r="45" spans="2:23" ht="24.75" customHeight="1">
      <c r="B45" s="254" t="s">
        <v>155</v>
      </c>
      <c r="C45" s="698">
        <v>443</v>
      </c>
      <c r="D45" s="701"/>
      <c r="E45" s="689">
        <v>508</v>
      </c>
      <c r="F45" s="701" t="s">
        <v>602</v>
      </c>
      <c r="G45" s="689">
        <v>557</v>
      </c>
      <c r="H45" s="701" t="s">
        <v>602</v>
      </c>
      <c r="I45" s="689">
        <v>625</v>
      </c>
      <c r="J45" s="701" t="s">
        <v>602</v>
      </c>
      <c r="K45" s="689">
        <v>629</v>
      </c>
      <c r="L45" s="701" t="s">
        <v>602</v>
      </c>
      <c r="M45" s="689">
        <v>650</v>
      </c>
      <c r="N45" s="701" t="s">
        <v>602</v>
      </c>
      <c r="O45" s="689">
        <v>635</v>
      </c>
      <c r="P45" s="701" t="s">
        <v>602</v>
      </c>
      <c r="Q45" s="689">
        <v>618</v>
      </c>
      <c r="R45" s="701" t="s">
        <v>602</v>
      </c>
      <c r="S45" s="689">
        <v>678</v>
      </c>
      <c r="T45" s="701" t="s">
        <v>602</v>
      </c>
      <c r="U45" s="258">
        <v>713</v>
      </c>
      <c r="V45" s="252">
        <f t="shared" si="13"/>
        <v>1.0397678386536975E-2</v>
      </c>
      <c r="W45" s="253">
        <f t="shared" si="14"/>
        <v>5.1622418879055942E-2</v>
      </c>
    </row>
    <row r="46" spans="2:23" ht="24.75" customHeight="1">
      <c r="B46" s="254" t="s">
        <v>154</v>
      </c>
      <c r="C46" s="698">
        <v>336</v>
      </c>
      <c r="D46" s="701"/>
      <c r="E46" s="689">
        <v>344</v>
      </c>
      <c r="F46" s="701" t="s">
        <v>602</v>
      </c>
      <c r="G46" s="689">
        <v>275</v>
      </c>
      <c r="H46" s="701" t="s">
        <v>602</v>
      </c>
      <c r="I46" s="689">
        <v>457</v>
      </c>
      <c r="J46" s="701" t="s">
        <v>602</v>
      </c>
      <c r="K46" s="689">
        <v>484</v>
      </c>
      <c r="L46" s="701" t="s">
        <v>602</v>
      </c>
      <c r="M46" s="689">
        <v>520</v>
      </c>
      <c r="N46" s="701" t="s">
        <v>602</v>
      </c>
      <c r="O46" s="689">
        <v>562</v>
      </c>
      <c r="P46" s="701" t="s">
        <v>602</v>
      </c>
      <c r="Q46" s="689">
        <v>560</v>
      </c>
      <c r="R46" s="701" t="s">
        <v>602</v>
      </c>
      <c r="S46" s="689">
        <v>584</v>
      </c>
      <c r="T46" s="701" t="s">
        <v>602</v>
      </c>
      <c r="U46" s="258">
        <v>657</v>
      </c>
      <c r="V46" s="252">
        <f t="shared" si="13"/>
        <v>9.5810304347192041E-3</v>
      </c>
      <c r="W46" s="253">
        <f t="shared" si="14"/>
        <v>0.125</v>
      </c>
    </row>
    <row r="47" spans="2:23" ht="24.75" customHeight="1" thickBot="1">
      <c r="B47" s="259" t="s">
        <v>158</v>
      </c>
      <c r="C47" s="699" t="s">
        <v>601</v>
      </c>
      <c r="D47" s="702"/>
      <c r="E47" s="700" t="s">
        <v>601</v>
      </c>
      <c r="F47" s="702"/>
      <c r="G47" s="700" t="s">
        <v>601</v>
      </c>
      <c r="H47" s="702"/>
      <c r="I47" s="700" t="s">
        <v>601</v>
      </c>
      <c r="J47" s="702"/>
      <c r="K47" s="700" t="s">
        <v>601</v>
      </c>
      <c r="L47" s="702"/>
      <c r="M47" s="700" t="s">
        <v>929</v>
      </c>
      <c r="N47" s="702"/>
      <c r="O47" s="700" t="s">
        <v>929</v>
      </c>
      <c r="P47" s="702"/>
      <c r="Q47" s="700" t="s">
        <v>160</v>
      </c>
      <c r="R47" s="702"/>
      <c r="S47" s="700" t="s">
        <v>160</v>
      </c>
      <c r="T47" s="717"/>
      <c r="U47" s="686" t="s">
        <v>160</v>
      </c>
      <c r="V47" s="692" t="s">
        <v>601</v>
      </c>
      <c r="W47" s="693" t="s">
        <v>601</v>
      </c>
    </row>
    <row r="48" spans="2:23" ht="24.75" customHeight="1" thickBot="1">
      <c r="B48" s="264" t="s">
        <v>148</v>
      </c>
      <c r="C48" s="691">
        <f t="shared" ref="C48:U48" si="15">SUM(C38:C47)</f>
        <v>35316</v>
      </c>
      <c r="D48" s="703" t="s">
        <v>602</v>
      </c>
      <c r="E48" s="690">
        <f t="shared" si="15"/>
        <v>46535</v>
      </c>
      <c r="F48" s="703" t="s">
        <v>602</v>
      </c>
      <c r="G48" s="690">
        <f t="shared" si="15"/>
        <v>49070</v>
      </c>
      <c r="H48" s="703" t="s">
        <v>602</v>
      </c>
      <c r="I48" s="690">
        <f t="shared" si="15"/>
        <v>54168</v>
      </c>
      <c r="J48" s="703" t="s">
        <v>602</v>
      </c>
      <c r="K48" s="690">
        <f t="shared" si="15"/>
        <v>56430</v>
      </c>
      <c r="L48" s="703" t="s">
        <v>602</v>
      </c>
      <c r="M48" s="690">
        <f t="shared" si="15"/>
        <v>57332</v>
      </c>
      <c r="N48" s="703" t="s">
        <v>602</v>
      </c>
      <c r="O48" s="690">
        <f t="shared" si="15"/>
        <v>62295</v>
      </c>
      <c r="P48" s="703" t="s">
        <v>602</v>
      </c>
      <c r="Q48" s="690">
        <f t="shared" si="15"/>
        <v>60788</v>
      </c>
      <c r="R48" s="703" t="s">
        <v>602</v>
      </c>
      <c r="S48" s="690">
        <f t="shared" si="15"/>
        <v>63777</v>
      </c>
      <c r="T48" s="703" t="s">
        <v>602</v>
      </c>
      <c r="U48" s="682">
        <f t="shared" si="15"/>
        <v>68573</v>
      </c>
      <c r="V48" s="694">
        <f>U48/$U$48</f>
        <v>1</v>
      </c>
      <c r="W48" s="695">
        <f>IF(OR(U48=0,S48=0),"-",(U48/S48)-1)</f>
        <v>7.5199523339134711E-2</v>
      </c>
    </row>
    <row r="49" spans="2:20">
      <c r="B49" s="239"/>
    </row>
    <row r="50" spans="2:20">
      <c r="B50"/>
      <c r="C50"/>
      <c r="D50"/>
      <c r="E50"/>
      <c r="F50"/>
      <c r="G50"/>
      <c r="H50"/>
      <c r="I50"/>
      <c r="J50"/>
      <c r="K50"/>
      <c r="L50"/>
      <c r="M50"/>
      <c r="N50"/>
      <c r="O50"/>
      <c r="P50"/>
      <c r="Q50"/>
      <c r="R50"/>
      <c r="S50"/>
      <c r="T50"/>
    </row>
    <row r="51" spans="2:20">
      <c r="B51"/>
      <c r="C51"/>
      <c r="D51"/>
      <c r="E51"/>
      <c r="F51"/>
      <c r="G51"/>
      <c r="H51"/>
      <c r="I51"/>
      <c r="J51"/>
      <c r="K51"/>
      <c r="L51"/>
      <c r="M51"/>
      <c r="N51"/>
      <c r="O51"/>
      <c r="P51"/>
      <c r="Q51"/>
      <c r="R51"/>
      <c r="S51"/>
      <c r="T51"/>
    </row>
    <row r="52" spans="2:20">
      <c r="B52"/>
      <c r="C52"/>
      <c r="D52"/>
      <c r="E52"/>
      <c r="F52"/>
      <c r="G52"/>
      <c r="H52"/>
      <c r="I52"/>
      <c r="J52"/>
      <c r="K52"/>
      <c r="L52"/>
      <c r="M52"/>
      <c r="N52"/>
      <c r="O52"/>
      <c r="P52"/>
      <c r="Q52"/>
      <c r="R52"/>
      <c r="S52"/>
      <c r="T52"/>
    </row>
    <row r="53" spans="2:20">
      <c r="B53"/>
      <c r="C53"/>
      <c r="D53"/>
      <c r="E53"/>
      <c r="F53"/>
      <c r="G53"/>
      <c r="H53"/>
      <c r="I53"/>
      <c r="J53"/>
      <c r="K53"/>
      <c r="L53"/>
      <c r="M53"/>
      <c r="N53"/>
      <c r="O53"/>
      <c r="P53"/>
      <c r="Q53"/>
      <c r="R53"/>
      <c r="S53"/>
      <c r="T53"/>
    </row>
    <row r="54" spans="2:20">
      <c r="B54"/>
      <c r="C54"/>
      <c r="D54"/>
      <c r="E54"/>
      <c r="F54"/>
      <c r="G54"/>
      <c r="H54"/>
      <c r="I54"/>
      <c r="J54"/>
      <c r="K54"/>
      <c r="L54"/>
      <c r="M54"/>
      <c r="N54"/>
      <c r="O54"/>
      <c r="P54"/>
      <c r="Q54"/>
      <c r="R54"/>
      <c r="S54"/>
      <c r="T54"/>
    </row>
    <row r="55" spans="2:20">
      <c r="B55"/>
      <c r="C55"/>
      <c r="D55"/>
      <c r="E55"/>
      <c r="F55"/>
      <c r="G55"/>
      <c r="H55"/>
      <c r="I55"/>
      <c r="J55"/>
      <c r="K55"/>
      <c r="L55"/>
      <c r="M55"/>
      <c r="N55"/>
      <c r="O55"/>
      <c r="P55"/>
      <c r="Q55"/>
      <c r="R55"/>
      <c r="S55"/>
      <c r="T55"/>
    </row>
    <row r="56" spans="2:20">
      <c r="B56"/>
      <c r="C56"/>
      <c r="D56"/>
      <c r="E56"/>
      <c r="F56"/>
      <c r="G56"/>
      <c r="H56"/>
      <c r="I56"/>
      <c r="J56"/>
      <c r="K56"/>
      <c r="L56"/>
      <c r="M56"/>
      <c r="N56"/>
      <c r="O56"/>
      <c r="P56"/>
      <c r="Q56"/>
      <c r="R56"/>
      <c r="S56"/>
      <c r="T56"/>
    </row>
    <row r="57" spans="2:20">
      <c r="B57"/>
      <c r="C57"/>
      <c r="D57"/>
      <c r="E57"/>
      <c r="F57"/>
      <c r="G57"/>
      <c r="H57"/>
      <c r="I57"/>
      <c r="J57"/>
      <c r="K57"/>
      <c r="L57"/>
      <c r="M57"/>
      <c r="N57"/>
      <c r="O57"/>
      <c r="P57"/>
      <c r="Q57"/>
      <c r="R57"/>
      <c r="S57"/>
      <c r="T57"/>
    </row>
    <row r="58" spans="2:20">
      <c r="B58"/>
      <c r="C58"/>
      <c r="D58"/>
      <c r="E58"/>
      <c r="F58"/>
      <c r="G58"/>
      <c r="H58"/>
      <c r="I58"/>
      <c r="J58"/>
      <c r="K58"/>
      <c r="L58"/>
      <c r="M58"/>
      <c r="N58"/>
      <c r="O58"/>
      <c r="P58"/>
      <c r="Q58"/>
      <c r="R58"/>
      <c r="S58"/>
      <c r="T58"/>
    </row>
    <row r="59" spans="2:20">
      <c r="B59"/>
      <c r="C59"/>
      <c r="D59"/>
      <c r="E59"/>
      <c r="F59"/>
      <c r="G59"/>
      <c r="H59"/>
      <c r="I59"/>
      <c r="J59"/>
      <c r="K59"/>
      <c r="L59"/>
      <c r="M59"/>
      <c r="N59"/>
      <c r="O59"/>
      <c r="P59"/>
      <c r="Q59"/>
      <c r="R59"/>
      <c r="S59"/>
      <c r="T59"/>
    </row>
    <row r="60" spans="2:20">
      <c r="B60"/>
      <c r="C60"/>
      <c r="D60"/>
      <c r="E60"/>
      <c r="F60"/>
      <c r="G60"/>
      <c r="H60"/>
      <c r="I60"/>
      <c r="J60"/>
      <c r="K60"/>
      <c r="L60"/>
      <c r="M60"/>
      <c r="N60"/>
      <c r="O60"/>
      <c r="P60"/>
      <c r="Q60"/>
      <c r="R60"/>
      <c r="S60"/>
      <c r="T60"/>
    </row>
    <row r="61" spans="2:20">
      <c r="B61"/>
      <c r="C61"/>
      <c r="D61"/>
      <c r="E61"/>
      <c r="F61"/>
      <c r="G61"/>
      <c r="H61"/>
      <c r="I61"/>
      <c r="J61"/>
      <c r="K61"/>
      <c r="L61"/>
      <c r="M61"/>
      <c r="N61"/>
      <c r="O61"/>
      <c r="P61"/>
      <c r="Q61"/>
      <c r="R61"/>
      <c r="S61"/>
      <c r="T61"/>
    </row>
    <row r="62" spans="2:20">
      <c r="B62"/>
      <c r="C62"/>
      <c r="D62"/>
      <c r="E62"/>
      <c r="F62"/>
      <c r="G62"/>
      <c r="H62"/>
      <c r="I62"/>
      <c r="J62"/>
      <c r="K62"/>
      <c r="L62"/>
      <c r="M62"/>
      <c r="N62"/>
      <c r="O62"/>
      <c r="P62"/>
      <c r="Q62"/>
      <c r="R62"/>
      <c r="S62"/>
      <c r="T62"/>
    </row>
  </sheetData>
  <mergeCells count="2">
    <mergeCell ref="AB17:AH17"/>
    <mergeCell ref="C37:D37"/>
  </mergeCells>
  <phoneticPr fontId="34"/>
  <pageMargins left="0.70866141732283472" right="0.7086614173228347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65"/>
  <sheetViews>
    <sheetView zoomScaleNormal="100" workbookViewId="0">
      <selection activeCell="L64" sqref="L64"/>
    </sheetView>
  </sheetViews>
  <sheetFormatPr defaultRowHeight="15" customHeight="1"/>
  <cols>
    <col min="1" max="1" width="2.125" customWidth="1"/>
    <col min="2" max="2" width="2.5" style="93" customWidth="1"/>
    <col min="3" max="3" width="6.5" style="604" customWidth="1"/>
    <col min="4" max="4" width="5.25" style="96" customWidth="1"/>
    <col min="5" max="5" width="6.25" style="436" customWidth="1"/>
    <col min="6" max="6" width="6.5" style="604" customWidth="1"/>
    <col min="7" max="7" width="5.25" style="96" customWidth="1"/>
    <col min="8" max="8" width="1.375" style="96" customWidth="1"/>
    <col min="9" max="9" width="6.25" style="436" customWidth="1"/>
    <col min="10" max="10" width="6.5" style="589" customWidth="1"/>
    <col min="11" max="11" width="5.25" style="96" customWidth="1"/>
    <col min="12" max="12" width="1.375" style="96" customWidth="1"/>
    <col min="13" max="13" width="6.25" style="441" customWidth="1"/>
    <col min="14" max="14" width="6.5" style="589" customWidth="1"/>
    <col min="15" max="15" width="5.25" style="96" customWidth="1"/>
    <col min="16" max="16" width="1.375" style="96" customWidth="1"/>
    <col min="17" max="17" width="6.25" style="441" customWidth="1"/>
    <col min="18" max="18" width="6.5" style="589" customWidth="1"/>
    <col min="19" max="19" width="5.25" style="96" customWidth="1"/>
    <col min="20" max="20" width="1.375" style="96" customWidth="1"/>
    <col min="21" max="21" width="6.25" style="441" customWidth="1"/>
    <col min="22" max="22" width="2" customWidth="1"/>
  </cols>
  <sheetData>
    <row r="1" spans="2:21" ht="2.1" customHeight="1"/>
    <row r="2" spans="2:21" ht="39" customHeight="1"/>
    <row r="3" spans="2:21" ht="17.25" customHeight="1">
      <c r="B3" s="185" t="s">
        <v>1092</v>
      </c>
      <c r="C3" s="204"/>
      <c r="D3" s="204"/>
      <c r="E3" s="437"/>
      <c r="F3" s="204"/>
      <c r="G3" s="204"/>
      <c r="H3" s="204"/>
      <c r="I3" s="437"/>
      <c r="J3" s="204"/>
      <c r="K3" s="204"/>
      <c r="L3" s="204"/>
      <c r="M3" s="437"/>
      <c r="N3" s="612"/>
      <c r="O3" s="204"/>
      <c r="P3" s="204"/>
      <c r="Q3" s="437"/>
      <c r="R3" s="204"/>
      <c r="T3" s="204"/>
      <c r="U3" s="613" t="s">
        <v>912</v>
      </c>
    </row>
    <row r="4" spans="2:21" ht="13.35" customHeight="1" thickBot="1"/>
    <row r="5" spans="2:21" ht="30.75" customHeight="1">
      <c r="B5" s="1348" t="s">
        <v>211</v>
      </c>
      <c r="C5" s="1350" t="s">
        <v>913</v>
      </c>
      <c r="D5" s="1351"/>
      <c r="E5" s="1352"/>
      <c r="F5" s="1350" t="s">
        <v>779</v>
      </c>
      <c r="G5" s="1351"/>
      <c r="H5" s="1351"/>
      <c r="I5" s="1352"/>
      <c r="J5" s="1353" t="s">
        <v>781</v>
      </c>
      <c r="K5" s="1354"/>
      <c r="L5" s="1354"/>
      <c r="M5" s="1355"/>
      <c r="N5" s="1353" t="s">
        <v>783</v>
      </c>
      <c r="O5" s="1354"/>
      <c r="P5" s="1354"/>
      <c r="Q5" s="1355"/>
      <c r="R5" s="1353" t="s">
        <v>914</v>
      </c>
      <c r="S5" s="1354"/>
      <c r="T5" s="1354"/>
      <c r="U5" s="1355"/>
    </row>
    <row r="6" spans="2:21" ht="30.75" customHeight="1" thickBot="1">
      <c r="B6" s="1349"/>
      <c r="C6" s="137" t="s">
        <v>631</v>
      </c>
      <c r="D6" s="776" t="s">
        <v>551</v>
      </c>
      <c r="E6" s="444" t="s">
        <v>553</v>
      </c>
      <c r="F6" s="137" t="s">
        <v>631</v>
      </c>
      <c r="G6" s="1486" t="s">
        <v>551</v>
      </c>
      <c r="H6" s="1487"/>
      <c r="I6" s="444" t="s">
        <v>553</v>
      </c>
      <c r="J6" s="137" t="s">
        <v>631</v>
      </c>
      <c r="K6" s="1486" t="s">
        <v>551</v>
      </c>
      <c r="L6" s="1487"/>
      <c r="M6" s="444" t="s">
        <v>553</v>
      </c>
      <c r="N6" s="137" t="s">
        <v>631</v>
      </c>
      <c r="O6" s="1486" t="s">
        <v>551</v>
      </c>
      <c r="P6" s="1487"/>
      <c r="Q6" s="444" t="s">
        <v>553</v>
      </c>
      <c r="R6" s="137" t="s">
        <v>631</v>
      </c>
      <c r="S6" s="1486" t="s">
        <v>551</v>
      </c>
      <c r="T6" s="1487"/>
      <c r="U6" s="444" t="s">
        <v>553</v>
      </c>
    </row>
    <row r="7" spans="2:21" s="28" customFormat="1" ht="27.75" customHeight="1">
      <c r="B7" s="97">
        <v>1</v>
      </c>
      <c r="C7" s="605" t="s">
        <v>189</v>
      </c>
      <c r="D7" s="623">
        <v>32667</v>
      </c>
      <c r="E7" s="463">
        <v>3.1774106945453351E-2</v>
      </c>
      <c r="F7" s="605" t="s">
        <v>189</v>
      </c>
      <c r="G7" s="623">
        <v>31661</v>
      </c>
      <c r="H7" s="131" t="s">
        <v>273</v>
      </c>
      <c r="I7" s="463">
        <v>1.9349645846748142E-2</v>
      </c>
      <c r="J7" s="591" t="s">
        <v>267</v>
      </c>
      <c r="K7" s="623">
        <v>31060</v>
      </c>
      <c r="L7" s="131" t="s">
        <v>273</v>
      </c>
      <c r="M7" s="1194">
        <v>-7.0616397366846217E-2</v>
      </c>
      <c r="N7" s="599" t="s">
        <v>267</v>
      </c>
      <c r="O7" s="623">
        <v>33420</v>
      </c>
      <c r="P7" s="131" t="s">
        <v>273</v>
      </c>
      <c r="Q7" s="498">
        <v>0.11552455021863217</v>
      </c>
      <c r="R7" s="591" t="s">
        <v>267</v>
      </c>
      <c r="S7" s="623">
        <v>29959</v>
      </c>
      <c r="T7" s="131" t="s">
        <v>273</v>
      </c>
      <c r="U7" s="498">
        <v>2.7781496853662713E-3</v>
      </c>
    </row>
    <row r="8" spans="2:21" s="28" customFormat="1" ht="27.75" customHeight="1">
      <c r="B8" s="101">
        <v>2</v>
      </c>
      <c r="C8" s="606" t="s">
        <v>906</v>
      </c>
      <c r="D8" s="622">
        <v>7816</v>
      </c>
      <c r="E8" s="464">
        <v>8.6611983873210008E-2</v>
      </c>
      <c r="F8" s="606" t="s">
        <v>396</v>
      </c>
      <c r="G8" s="622">
        <v>7193</v>
      </c>
      <c r="H8" s="132" t="s">
        <v>273</v>
      </c>
      <c r="I8" s="464">
        <v>4.2614871720539238E-2</v>
      </c>
      <c r="J8" s="592" t="s">
        <v>268</v>
      </c>
      <c r="K8" s="622">
        <v>6899</v>
      </c>
      <c r="L8" s="132" t="s">
        <v>273</v>
      </c>
      <c r="M8" s="469">
        <v>1.5753828032979866E-2</v>
      </c>
      <c r="N8" s="600" t="s">
        <v>268</v>
      </c>
      <c r="O8" s="622">
        <v>6792</v>
      </c>
      <c r="P8" s="132" t="s">
        <v>273</v>
      </c>
      <c r="Q8" s="473">
        <v>9.4248429192846706E-2</v>
      </c>
      <c r="R8" s="592" t="s">
        <v>268</v>
      </c>
      <c r="S8" s="622">
        <v>6207</v>
      </c>
      <c r="T8" s="132" t="s">
        <v>273</v>
      </c>
      <c r="U8" s="473">
        <v>1.1076722593256205E-2</v>
      </c>
    </row>
    <row r="9" spans="2:21" s="28" customFormat="1" ht="27.75" customHeight="1">
      <c r="B9" s="101">
        <v>3</v>
      </c>
      <c r="C9" s="606" t="s">
        <v>182</v>
      </c>
      <c r="D9" s="622">
        <v>3880</v>
      </c>
      <c r="E9" s="464">
        <v>0.54581673306772904</v>
      </c>
      <c r="F9" s="606" t="s">
        <v>182</v>
      </c>
      <c r="G9" s="622">
        <v>2510</v>
      </c>
      <c r="H9" s="132"/>
      <c r="I9" s="464">
        <v>0.46526561587857551</v>
      </c>
      <c r="J9" s="592" t="s">
        <v>182</v>
      </c>
      <c r="K9" s="622">
        <v>1713</v>
      </c>
      <c r="L9" s="132" t="s">
        <v>273</v>
      </c>
      <c r="M9" s="469">
        <v>0.19957983193277307</v>
      </c>
      <c r="N9" s="600" t="s">
        <v>193</v>
      </c>
      <c r="O9" s="622">
        <v>1446</v>
      </c>
      <c r="P9" s="132"/>
      <c r="Q9" s="473">
        <v>6.2630480167014113E-3</v>
      </c>
      <c r="R9" s="592" t="s">
        <v>193</v>
      </c>
      <c r="S9" s="622">
        <v>1437</v>
      </c>
      <c r="T9" s="132"/>
      <c r="U9" s="1133">
        <v>-4.8476454293628901E-3</v>
      </c>
    </row>
    <row r="10" spans="2:21" s="28" customFormat="1" ht="27.75" customHeight="1">
      <c r="B10" s="101">
        <v>4</v>
      </c>
      <c r="C10" s="606" t="s">
        <v>199</v>
      </c>
      <c r="D10" s="622">
        <v>1766</v>
      </c>
      <c r="E10" s="464">
        <v>0.22809457579972192</v>
      </c>
      <c r="F10" s="606" t="s">
        <v>192</v>
      </c>
      <c r="G10" s="622">
        <v>1580</v>
      </c>
      <c r="H10" s="132"/>
      <c r="I10" s="464">
        <v>7.5561606535057946E-2</v>
      </c>
      <c r="J10" s="592" t="s">
        <v>193</v>
      </c>
      <c r="K10" s="622">
        <v>1527</v>
      </c>
      <c r="L10" s="132" t="s">
        <v>273</v>
      </c>
      <c r="M10" s="469">
        <v>5.6016597510373467E-2</v>
      </c>
      <c r="N10" s="600" t="s">
        <v>182</v>
      </c>
      <c r="O10" s="622">
        <v>1428</v>
      </c>
      <c r="P10" s="132"/>
      <c r="Q10" s="473">
        <v>0.16286644951140072</v>
      </c>
      <c r="R10" s="592" t="s">
        <v>192</v>
      </c>
      <c r="S10" s="622">
        <v>1370</v>
      </c>
      <c r="T10" s="132" t="s">
        <v>273</v>
      </c>
      <c r="U10" s="473">
        <v>2.9282576866764831E-3</v>
      </c>
    </row>
    <row r="11" spans="2:21" s="28" customFormat="1" ht="27.75" customHeight="1">
      <c r="B11" s="101">
        <v>5</v>
      </c>
      <c r="C11" s="606" t="s">
        <v>193</v>
      </c>
      <c r="D11" s="622">
        <v>1684</v>
      </c>
      <c r="E11" s="464">
        <v>7.1928707829407967E-2</v>
      </c>
      <c r="F11" s="606" t="s">
        <v>193</v>
      </c>
      <c r="G11" s="622">
        <v>1571</v>
      </c>
      <c r="H11" s="132" t="s">
        <v>273</v>
      </c>
      <c r="I11" s="464">
        <v>2.8814669286182149E-2</v>
      </c>
      <c r="J11" s="592" t="s">
        <v>192</v>
      </c>
      <c r="K11" s="622">
        <v>1469</v>
      </c>
      <c r="L11" s="132" t="s">
        <v>273</v>
      </c>
      <c r="M11" s="469">
        <v>7.7769625825385269E-2</v>
      </c>
      <c r="N11" s="600" t="s">
        <v>192</v>
      </c>
      <c r="O11" s="622">
        <v>1363</v>
      </c>
      <c r="P11" s="132" t="s">
        <v>273</v>
      </c>
      <c r="Q11" s="1133">
        <v>-5.1094890510948732E-3</v>
      </c>
      <c r="R11" s="592" t="s">
        <v>199</v>
      </c>
      <c r="S11" s="622">
        <v>1278</v>
      </c>
      <c r="T11" s="132"/>
      <c r="U11" s="1133">
        <v>-6.9930069930069783E-3</v>
      </c>
    </row>
    <row r="12" spans="2:21" s="28" customFormat="1" ht="27.75" customHeight="1">
      <c r="B12" s="101">
        <v>6</v>
      </c>
      <c r="C12" s="606" t="s">
        <v>192</v>
      </c>
      <c r="D12" s="622">
        <v>1641</v>
      </c>
      <c r="E12" s="464">
        <v>3.8607594936708844E-2</v>
      </c>
      <c r="F12" s="606" t="s">
        <v>199</v>
      </c>
      <c r="G12" s="622">
        <v>1438</v>
      </c>
      <c r="H12" s="132" t="s">
        <v>273</v>
      </c>
      <c r="I12" s="464">
        <v>2.9348604151753666E-2</v>
      </c>
      <c r="J12" s="592" t="s">
        <v>199</v>
      </c>
      <c r="K12" s="622">
        <v>1397</v>
      </c>
      <c r="L12" s="132" t="s">
        <v>273</v>
      </c>
      <c r="M12" s="469">
        <v>6.8042813455657436E-2</v>
      </c>
      <c r="N12" s="600" t="s">
        <v>199</v>
      </c>
      <c r="O12" s="622">
        <v>1308</v>
      </c>
      <c r="P12" s="132"/>
      <c r="Q12" s="473">
        <v>2.3474178403755763E-2</v>
      </c>
      <c r="R12" s="592" t="s">
        <v>182</v>
      </c>
      <c r="S12" s="622">
        <v>1228</v>
      </c>
      <c r="T12" s="132"/>
      <c r="U12" s="473">
        <v>0.17063870352716881</v>
      </c>
    </row>
    <row r="13" spans="2:21" s="28" customFormat="1" ht="27.75" customHeight="1">
      <c r="B13" s="101">
        <v>7</v>
      </c>
      <c r="C13" s="606" t="s">
        <v>198</v>
      </c>
      <c r="D13" s="622">
        <v>1521</v>
      </c>
      <c r="E13" s="464">
        <v>0.20714285714285707</v>
      </c>
      <c r="F13" s="606" t="s">
        <v>179</v>
      </c>
      <c r="G13" s="622">
        <v>1390</v>
      </c>
      <c r="H13" s="132" t="s">
        <v>273</v>
      </c>
      <c r="I13" s="464">
        <v>0.3162878787878789</v>
      </c>
      <c r="J13" s="592" t="s">
        <v>198</v>
      </c>
      <c r="K13" s="622">
        <v>1214</v>
      </c>
      <c r="L13" s="132" t="s">
        <v>273</v>
      </c>
      <c r="M13" s="469">
        <v>3.67207514944492E-2</v>
      </c>
      <c r="N13" s="600" t="s">
        <v>179</v>
      </c>
      <c r="O13" s="622">
        <v>1172</v>
      </c>
      <c r="P13" s="132"/>
      <c r="Q13" s="1133">
        <v>-1.0135135135135087E-2</v>
      </c>
      <c r="R13" s="592" t="s">
        <v>179</v>
      </c>
      <c r="S13" s="622">
        <v>1184</v>
      </c>
      <c r="T13" s="132"/>
      <c r="U13" s="473">
        <v>5.6199821587868071E-2</v>
      </c>
    </row>
    <row r="14" spans="2:21" s="28" customFormat="1" ht="27.75" customHeight="1">
      <c r="B14" s="101">
        <v>8</v>
      </c>
      <c r="C14" s="606" t="s">
        <v>201</v>
      </c>
      <c r="D14" s="622">
        <v>1452</v>
      </c>
      <c r="E14" s="464">
        <v>0.10924369747899165</v>
      </c>
      <c r="F14" s="606" t="s">
        <v>201</v>
      </c>
      <c r="G14" s="622">
        <v>1309</v>
      </c>
      <c r="H14" s="132" t="s">
        <v>273</v>
      </c>
      <c r="I14" s="464">
        <v>8.092485549132955E-2</v>
      </c>
      <c r="J14" s="592" t="s">
        <v>201</v>
      </c>
      <c r="K14" s="622">
        <v>1211</v>
      </c>
      <c r="L14" s="132" t="s">
        <v>273</v>
      </c>
      <c r="M14" s="469">
        <v>0.120259019426457</v>
      </c>
      <c r="N14" s="600" t="s">
        <v>198</v>
      </c>
      <c r="O14" s="622">
        <v>1171</v>
      </c>
      <c r="P14" s="132"/>
      <c r="Q14" s="473">
        <v>8.9302325581395392E-2</v>
      </c>
      <c r="R14" s="592" t="s">
        <v>269</v>
      </c>
      <c r="S14" s="622">
        <v>1169</v>
      </c>
      <c r="T14" s="132" t="s">
        <v>273</v>
      </c>
      <c r="U14" s="1133">
        <v>-8.0974842767295607E-2</v>
      </c>
    </row>
    <row r="15" spans="2:21" s="28" customFormat="1" ht="27.75" customHeight="1">
      <c r="B15" s="101">
        <v>9</v>
      </c>
      <c r="C15" s="606" t="s">
        <v>179</v>
      </c>
      <c r="D15" s="622">
        <v>1347</v>
      </c>
      <c r="E15" s="1130">
        <v>-3.0935251798561159E-2</v>
      </c>
      <c r="F15" s="606" t="s">
        <v>198</v>
      </c>
      <c r="G15" s="622">
        <v>1260</v>
      </c>
      <c r="H15" s="132" t="s">
        <v>273</v>
      </c>
      <c r="I15" s="464">
        <v>3.7891268533772671E-2</v>
      </c>
      <c r="J15" s="592" t="s">
        <v>180</v>
      </c>
      <c r="K15" s="622">
        <v>1141</v>
      </c>
      <c r="L15" s="132" t="s">
        <v>273</v>
      </c>
      <c r="M15" s="469">
        <v>3.7272727272727346E-2</v>
      </c>
      <c r="N15" s="600" t="s">
        <v>269</v>
      </c>
      <c r="O15" s="622">
        <v>1105</v>
      </c>
      <c r="P15" s="132" t="s">
        <v>273</v>
      </c>
      <c r="Q15" s="1133">
        <v>-5.4747647562018775E-2</v>
      </c>
      <c r="R15" s="592" t="s">
        <v>198</v>
      </c>
      <c r="S15" s="622">
        <v>1075</v>
      </c>
      <c r="T15" s="132"/>
      <c r="U15" s="473">
        <v>0.12683438155136262</v>
      </c>
    </row>
    <row r="16" spans="2:21" s="28" customFormat="1" ht="27.75" customHeight="1">
      <c r="B16" s="101">
        <v>10</v>
      </c>
      <c r="C16" s="606" t="s">
        <v>180</v>
      </c>
      <c r="D16" s="622">
        <v>1112</v>
      </c>
      <c r="E16" s="1130">
        <v>-6.2555853440572351E-3</v>
      </c>
      <c r="F16" s="606" t="s">
        <v>180</v>
      </c>
      <c r="G16" s="622">
        <v>1119</v>
      </c>
      <c r="H16" s="132" t="s">
        <v>273</v>
      </c>
      <c r="I16" s="1130">
        <v>-1.9281332164767795E-2</v>
      </c>
      <c r="J16" s="592" t="s">
        <v>269</v>
      </c>
      <c r="K16" s="622">
        <v>1083</v>
      </c>
      <c r="L16" s="132"/>
      <c r="M16" s="1132">
        <v>-1.9909502262443479E-2</v>
      </c>
      <c r="N16" s="600" t="s">
        <v>180</v>
      </c>
      <c r="O16" s="622">
        <v>1100</v>
      </c>
      <c r="P16" s="132"/>
      <c r="Q16" s="473">
        <v>0.10441767068273089</v>
      </c>
      <c r="R16" s="592" t="s">
        <v>180</v>
      </c>
      <c r="S16" s="622">
        <v>996</v>
      </c>
      <c r="T16" s="132" t="s">
        <v>273</v>
      </c>
      <c r="U16" s="473">
        <v>0.16627634660421542</v>
      </c>
    </row>
    <row r="17" spans="1:21" s="28" customFormat="1" ht="27.75" customHeight="1">
      <c r="B17" s="101">
        <v>11</v>
      </c>
      <c r="C17" s="606" t="s">
        <v>247</v>
      </c>
      <c r="D17" s="622">
        <v>1084</v>
      </c>
      <c r="E17" s="464">
        <v>1.8796992481203034E-2</v>
      </c>
      <c r="F17" s="606" t="s">
        <v>247</v>
      </c>
      <c r="G17" s="622">
        <v>1064</v>
      </c>
      <c r="H17" s="132" t="s">
        <v>273</v>
      </c>
      <c r="I17" s="1130">
        <v>-1.7543859649122862E-2</v>
      </c>
      <c r="J17" s="592" t="s">
        <v>179</v>
      </c>
      <c r="K17" s="622">
        <v>1056</v>
      </c>
      <c r="L17" s="132" t="s">
        <v>273</v>
      </c>
      <c r="M17" s="1132">
        <v>-9.8976109215017094E-2</v>
      </c>
      <c r="N17" s="600" t="s">
        <v>201</v>
      </c>
      <c r="O17" s="622">
        <v>1081</v>
      </c>
      <c r="P17" s="132"/>
      <c r="Q17" s="473">
        <v>0.10193679918450571</v>
      </c>
      <c r="R17" s="592" t="s">
        <v>201</v>
      </c>
      <c r="S17" s="622">
        <v>981</v>
      </c>
      <c r="T17" s="132"/>
      <c r="U17" s="473">
        <v>3.4810126582278444E-2</v>
      </c>
    </row>
    <row r="18" spans="1:21" s="28" customFormat="1" ht="27.75" customHeight="1">
      <c r="B18" s="101">
        <v>12</v>
      </c>
      <c r="C18" s="606" t="s">
        <v>205</v>
      </c>
      <c r="D18" s="622">
        <v>814</v>
      </c>
      <c r="E18" s="464">
        <v>0.19882179675994105</v>
      </c>
      <c r="F18" s="606" t="s">
        <v>197</v>
      </c>
      <c r="G18" s="622">
        <v>761</v>
      </c>
      <c r="H18" s="132"/>
      <c r="I18" s="464">
        <v>5.2840158520475189E-3</v>
      </c>
      <c r="J18" s="592" t="s">
        <v>197</v>
      </c>
      <c r="K18" s="622">
        <v>757</v>
      </c>
      <c r="L18" s="132"/>
      <c r="M18" s="469">
        <v>4.8476454293628901E-2</v>
      </c>
      <c r="N18" s="600" t="s">
        <v>96</v>
      </c>
      <c r="O18" s="622">
        <v>759</v>
      </c>
      <c r="P18" s="132"/>
      <c r="Q18" s="473">
        <v>4.4016506189821225E-2</v>
      </c>
      <c r="R18" s="592" t="s">
        <v>96</v>
      </c>
      <c r="S18" s="622">
        <v>727</v>
      </c>
      <c r="T18" s="132"/>
      <c r="U18" s="473">
        <v>4.4540229885057459E-2</v>
      </c>
    </row>
    <row r="19" spans="1:21" s="28" customFormat="1" ht="27.75" customHeight="1">
      <c r="B19" s="101">
        <v>13</v>
      </c>
      <c r="C19" s="606" t="s">
        <v>197</v>
      </c>
      <c r="D19" s="622">
        <v>779</v>
      </c>
      <c r="E19" s="464">
        <v>2.3653088042050019E-2</v>
      </c>
      <c r="F19" s="606" t="s">
        <v>96</v>
      </c>
      <c r="G19" s="622">
        <v>748</v>
      </c>
      <c r="H19" s="132" t="s">
        <v>273</v>
      </c>
      <c r="I19" s="464">
        <v>3.8888888888888973E-2</v>
      </c>
      <c r="J19" s="592" t="s">
        <v>96</v>
      </c>
      <c r="K19" s="622">
        <v>720</v>
      </c>
      <c r="L19" s="132" t="s">
        <v>273</v>
      </c>
      <c r="M19" s="1132">
        <v>-5.1383399209486202E-2</v>
      </c>
      <c r="N19" s="600" t="s">
        <v>191</v>
      </c>
      <c r="O19" s="622">
        <v>736</v>
      </c>
      <c r="P19" s="132"/>
      <c r="Q19" s="473">
        <v>4.1018387553040991E-2</v>
      </c>
      <c r="R19" s="592" t="s">
        <v>197</v>
      </c>
      <c r="S19" s="622">
        <v>720</v>
      </c>
      <c r="T19" s="132" t="s">
        <v>273</v>
      </c>
      <c r="U19" s="1133">
        <v>-1.3869625520110951E-3</v>
      </c>
    </row>
    <row r="20" spans="1:21" s="28" customFormat="1" ht="27.75" customHeight="1">
      <c r="B20" s="101">
        <v>14</v>
      </c>
      <c r="C20" s="606" t="s">
        <v>96</v>
      </c>
      <c r="D20" s="622">
        <v>768</v>
      </c>
      <c r="E20" s="464">
        <v>2.673796791443861E-2</v>
      </c>
      <c r="F20" s="606" t="s">
        <v>7</v>
      </c>
      <c r="G20" s="622">
        <v>691</v>
      </c>
      <c r="H20" s="132" t="s">
        <v>273</v>
      </c>
      <c r="I20" s="464">
        <v>0.19550173010380623</v>
      </c>
      <c r="J20" s="592" t="s">
        <v>191</v>
      </c>
      <c r="K20" s="622">
        <v>719</v>
      </c>
      <c r="L20" s="132" t="s">
        <v>273</v>
      </c>
      <c r="M20" s="1132">
        <v>-2.3097826086956541E-2</v>
      </c>
      <c r="N20" s="601" t="s">
        <v>197</v>
      </c>
      <c r="O20" s="622">
        <v>722</v>
      </c>
      <c r="P20" s="132"/>
      <c r="Q20" s="473">
        <v>2.7777777777777679E-3</v>
      </c>
      <c r="R20" s="593" t="s">
        <v>191</v>
      </c>
      <c r="S20" s="622">
        <v>707</v>
      </c>
      <c r="T20" s="132"/>
      <c r="U20" s="473">
        <v>1.8731988472622474E-2</v>
      </c>
    </row>
    <row r="21" spans="1:21" s="28" customFormat="1" ht="27.75" customHeight="1">
      <c r="B21" s="101">
        <v>15</v>
      </c>
      <c r="C21" s="606" t="s">
        <v>191</v>
      </c>
      <c r="D21" s="622">
        <v>707</v>
      </c>
      <c r="E21" s="464">
        <v>2.9112081513828159E-2</v>
      </c>
      <c r="F21" s="606" t="s">
        <v>191</v>
      </c>
      <c r="G21" s="622">
        <v>687</v>
      </c>
      <c r="H21" s="132" t="s">
        <v>273</v>
      </c>
      <c r="I21" s="1130">
        <v>-4.4506258692628697E-2</v>
      </c>
      <c r="J21" s="592" t="s">
        <v>196</v>
      </c>
      <c r="K21" s="622">
        <v>631</v>
      </c>
      <c r="L21" s="132" t="s">
        <v>273</v>
      </c>
      <c r="M21" s="469">
        <v>1.6103059581320522E-2</v>
      </c>
      <c r="N21" s="600" t="s">
        <v>196</v>
      </c>
      <c r="O21" s="622">
        <v>621</v>
      </c>
      <c r="P21" s="132"/>
      <c r="Q21" s="473">
        <v>4.7217537942664478E-2</v>
      </c>
      <c r="R21" s="592" t="s">
        <v>196</v>
      </c>
      <c r="S21" s="622">
        <v>593</v>
      </c>
      <c r="T21" s="132"/>
      <c r="U21" s="473">
        <v>0.411904761904762</v>
      </c>
    </row>
    <row r="22" spans="1:21" s="28" customFormat="1" ht="27.75" customHeight="1">
      <c r="B22" s="101">
        <v>16</v>
      </c>
      <c r="C22" s="606" t="s">
        <v>7</v>
      </c>
      <c r="D22" s="622">
        <v>698</v>
      </c>
      <c r="E22" s="464">
        <v>1.013024602026058E-2</v>
      </c>
      <c r="F22" s="606" t="s">
        <v>205</v>
      </c>
      <c r="G22" s="622">
        <v>679</v>
      </c>
      <c r="H22" s="132" t="s">
        <v>273</v>
      </c>
      <c r="I22" s="464">
        <v>0.24587155963302743</v>
      </c>
      <c r="J22" s="593" t="s">
        <v>270</v>
      </c>
      <c r="K22" s="622">
        <v>613</v>
      </c>
      <c r="L22" s="132" t="s">
        <v>273</v>
      </c>
      <c r="M22" s="469">
        <v>0.10450450450450455</v>
      </c>
      <c r="N22" s="600" t="s">
        <v>270</v>
      </c>
      <c r="O22" s="622">
        <v>555</v>
      </c>
      <c r="P22" s="132" t="s">
        <v>273</v>
      </c>
      <c r="Q22" s="473">
        <v>2.9684601113172615E-2</v>
      </c>
      <c r="R22" s="592" t="s">
        <v>270</v>
      </c>
      <c r="S22" s="622">
        <v>539</v>
      </c>
      <c r="T22" s="132"/>
      <c r="U22" s="1133">
        <v>-7.3664825046040328E-3</v>
      </c>
    </row>
    <row r="23" spans="1:21" s="28" customFormat="1" ht="27.75" customHeight="1">
      <c r="B23" s="101">
        <v>17</v>
      </c>
      <c r="C23" s="606" t="s">
        <v>194</v>
      </c>
      <c r="D23" s="622">
        <v>667</v>
      </c>
      <c r="E23" s="464">
        <v>1.2139605462822445E-2</v>
      </c>
      <c r="F23" s="606" t="s">
        <v>194</v>
      </c>
      <c r="G23" s="622">
        <v>659</v>
      </c>
      <c r="H23" s="132" t="s">
        <v>273</v>
      </c>
      <c r="I23" s="464">
        <v>7.5040783034257652E-2</v>
      </c>
      <c r="J23" s="592" t="s">
        <v>7</v>
      </c>
      <c r="K23" s="622">
        <v>578</v>
      </c>
      <c r="L23" s="132" t="s">
        <v>273</v>
      </c>
      <c r="M23" s="469">
        <v>0.56216216216216219</v>
      </c>
      <c r="N23" s="600" t="s">
        <v>205</v>
      </c>
      <c r="O23" s="622">
        <v>464</v>
      </c>
      <c r="P23" s="132"/>
      <c r="Q23" s="473">
        <v>8.4112149532710179E-2</v>
      </c>
      <c r="R23" s="592" t="s">
        <v>205</v>
      </c>
      <c r="S23" s="622">
        <v>428</v>
      </c>
      <c r="T23" s="132"/>
      <c r="U23" s="473">
        <v>7.268170426065157E-2</v>
      </c>
    </row>
    <row r="24" spans="1:21" s="28" customFormat="1" ht="27.75" customHeight="1">
      <c r="B24" s="101">
        <v>18</v>
      </c>
      <c r="C24" s="606" t="s">
        <v>196</v>
      </c>
      <c r="D24" s="622">
        <v>659</v>
      </c>
      <c r="E24" s="464">
        <v>4.5731707317073766E-3</v>
      </c>
      <c r="F24" s="606" t="s">
        <v>196</v>
      </c>
      <c r="G24" s="622">
        <v>656</v>
      </c>
      <c r="H24" s="132" t="s">
        <v>273</v>
      </c>
      <c r="I24" s="464">
        <v>3.961965134706813E-2</v>
      </c>
      <c r="J24" s="592" t="s">
        <v>205</v>
      </c>
      <c r="K24" s="622">
        <v>545</v>
      </c>
      <c r="L24" s="132" t="s">
        <v>273</v>
      </c>
      <c r="M24" s="469">
        <v>0.17456896551724133</v>
      </c>
      <c r="N24" s="600" t="s">
        <v>219</v>
      </c>
      <c r="O24" s="622">
        <v>444</v>
      </c>
      <c r="P24" s="132"/>
      <c r="Q24" s="473">
        <v>3.9812646370023463E-2</v>
      </c>
      <c r="R24" s="592" t="s">
        <v>219</v>
      </c>
      <c r="S24" s="622">
        <v>427</v>
      </c>
      <c r="T24" s="132"/>
      <c r="U24" s="473">
        <v>5.1724137931034475E-2</v>
      </c>
    </row>
    <row r="25" spans="1:21" s="28" customFormat="1" ht="27.75" customHeight="1">
      <c r="B25" s="101">
        <v>19</v>
      </c>
      <c r="C25" s="606" t="s">
        <v>219</v>
      </c>
      <c r="D25" s="622">
        <v>466</v>
      </c>
      <c r="E25" s="464">
        <v>9.6470588235294086E-2</v>
      </c>
      <c r="F25" s="606" t="s">
        <v>219</v>
      </c>
      <c r="G25" s="622">
        <v>425</v>
      </c>
      <c r="H25" s="132" t="s">
        <v>273</v>
      </c>
      <c r="I25" s="1130">
        <v>-4.9217002237136431E-2</v>
      </c>
      <c r="J25" s="592" t="s">
        <v>219</v>
      </c>
      <c r="K25" s="622">
        <v>447</v>
      </c>
      <c r="L25" s="132" t="s">
        <v>273</v>
      </c>
      <c r="M25" s="469">
        <v>6.7567567567567988E-3</v>
      </c>
      <c r="N25" s="600" t="s">
        <v>272</v>
      </c>
      <c r="O25" s="622">
        <v>442</v>
      </c>
      <c r="P25" s="132"/>
      <c r="Q25" s="637">
        <v>1.0182648401826486</v>
      </c>
      <c r="R25" s="592" t="s">
        <v>7</v>
      </c>
      <c r="S25" s="622">
        <v>360</v>
      </c>
      <c r="T25" s="132" t="s">
        <v>273</v>
      </c>
      <c r="U25" s="473">
        <v>0.11111111111111116</v>
      </c>
    </row>
    <row r="26" spans="1:21" s="28" customFormat="1" ht="27.75" customHeight="1">
      <c r="B26" s="101">
        <v>20</v>
      </c>
      <c r="C26" s="606" t="s">
        <v>183</v>
      </c>
      <c r="D26" s="622">
        <v>360</v>
      </c>
      <c r="E26" s="464">
        <v>5.8823529411764719E-2</v>
      </c>
      <c r="F26" s="606" t="s">
        <v>183</v>
      </c>
      <c r="G26" s="622">
        <v>340</v>
      </c>
      <c r="H26" s="132" t="s">
        <v>273</v>
      </c>
      <c r="I26" s="464">
        <v>5.5900621118012417E-2</v>
      </c>
      <c r="J26" s="592" t="s">
        <v>208</v>
      </c>
      <c r="K26" s="622">
        <v>339</v>
      </c>
      <c r="L26" s="132" t="s">
        <v>273</v>
      </c>
      <c r="M26" s="1132">
        <v>-3.1428571428571472E-2</v>
      </c>
      <c r="N26" s="600" t="s">
        <v>7</v>
      </c>
      <c r="O26" s="622">
        <v>370</v>
      </c>
      <c r="P26" s="132" t="s">
        <v>273</v>
      </c>
      <c r="Q26" s="473">
        <v>2.7777777777777679E-2</v>
      </c>
      <c r="R26" s="592" t="s">
        <v>208</v>
      </c>
      <c r="S26" s="622">
        <v>351</v>
      </c>
      <c r="T26" s="132"/>
      <c r="U26" s="1133">
        <v>-3.0386740331491691E-2</v>
      </c>
    </row>
    <row r="27" spans="1:21" s="28" customFormat="1" ht="27.75" customHeight="1">
      <c r="B27" s="101">
        <v>21</v>
      </c>
      <c r="C27" s="606" t="s">
        <v>272</v>
      </c>
      <c r="D27" s="622">
        <v>356</v>
      </c>
      <c r="E27" s="464">
        <v>0.5822222222222222</v>
      </c>
      <c r="F27" s="606" t="s">
        <v>208</v>
      </c>
      <c r="G27" s="622">
        <v>323</v>
      </c>
      <c r="H27" s="132"/>
      <c r="I27" s="1130">
        <v>-4.71976401179941E-2</v>
      </c>
      <c r="J27" s="592" t="s">
        <v>183</v>
      </c>
      <c r="K27" s="622">
        <v>322</v>
      </c>
      <c r="L27" s="132" t="s">
        <v>273</v>
      </c>
      <c r="M27" s="1132">
        <v>-1.8292682926829285E-2</v>
      </c>
      <c r="N27" s="600" t="s">
        <v>208</v>
      </c>
      <c r="O27" s="622">
        <v>350</v>
      </c>
      <c r="P27" s="132"/>
      <c r="Q27" s="1133">
        <v>-2.8490028490028019E-3</v>
      </c>
      <c r="R27" s="592" t="s">
        <v>183</v>
      </c>
      <c r="S27" s="622">
        <v>348</v>
      </c>
      <c r="T27" s="132"/>
      <c r="U27" s="1133">
        <v>-8.5470085470085166E-3</v>
      </c>
    </row>
    <row r="28" spans="1:21" s="28" customFormat="1" ht="27.75" customHeight="1">
      <c r="B28" s="101">
        <v>22</v>
      </c>
      <c r="C28" s="606" t="s">
        <v>208</v>
      </c>
      <c r="D28" s="622">
        <v>356</v>
      </c>
      <c r="E28" s="464">
        <v>0.10216718266253877</v>
      </c>
      <c r="F28" s="606" t="s">
        <v>184</v>
      </c>
      <c r="G28" s="622">
        <v>273</v>
      </c>
      <c r="H28" s="132" t="s">
        <v>273</v>
      </c>
      <c r="I28" s="464">
        <v>3.0188679245283012E-2</v>
      </c>
      <c r="J28" s="592" t="s">
        <v>235</v>
      </c>
      <c r="K28" s="622">
        <v>281</v>
      </c>
      <c r="L28" s="132" t="s">
        <v>273</v>
      </c>
      <c r="M28" s="469">
        <v>4.8507462686567138E-2</v>
      </c>
      <c r="N28" s="600" t="s">
        <v>183</v>
      </c>
      <c r="O28" s="622">
        <v>328</v>
      </c>
      <c r="P28" s="132"/>
      <c r="Q28" s="1133">
        <v>-5.7471264367816133E-2</v>
      </c>
      <c r="R28" s="592" t="s">
        <v>271</v>
      </c>
      <c r="S28" s="622">
        <v>314</v>
      </c>
      <c r="T28" s="132"/>
      <c r="U28" s="473">
        <v>2.614379084967311E-2</v>
      </c>
    </row>
    <row r="29" spans="1:21" s="28" customFormat="1" ht="27.75" customHeight="1">
      <c r="B29" s="101">
        <v>23</v>
      </c>
      <c r="C29" s="606" t="s">
        <v>184</v>
      </c>
      <c r="D29" s="622">
        <v>305</v>
      </c>
      <c r="E29" s="464">
        <v>0.11721611721611724</v>
      </c>
      <c r="F29" s="606" t="s">
        <v>235</v>
      </c>
      <c r="G29" s="622">
        <v>270</v>
      </c>
      <c r="H29" s="132"/>
      <c r="I29" s="1130">
        <v>-3.9145907473309594E-2</v>
      </c>
      <c r="J29" s="592" t="s">
        <v>271</v>
      </c>
      <c r="K29" s="622">
        <v>265</v>
      </c>
      <c r="L29" s="132" t="s">
        <v>273</v>
      </c>
      <c r="M29" s="1132">
        <v>-2.2140221402214055E-2</v>
      </c>
      <c r="N29" s="600" t="s">
        <v>271</v>
      </c>
      <c r="O29" s="622">
        <v>271</v>
      </c>
      <c r="P29" s="132"/>
      <c r="Q29" s="1133">
        <v>-0.13694267515923564</v>
      </c>
      <c r="R29" s="592" t="s">
        <v>200</v>
      </c>
      <c r="S29" s="622">
        <v>266</v>
      </c>
      <c r="T29" s="132" t="s">
        <v>273</v>
      </c>
      <c r="U29" s="1133">
        <v>-4.6594982078853042E-2</v>
      </c>
    </row>
    <row r="30" spans="1:21" s="28" customFormat="1" ht="27.75" customHeight="1">
      <c r="B30" s="101">
        <v>24</v>
      </c>
      <c r="C30" s="606" t="s">
        <v>235</v>
      </c>
      <c r="D30" s="622">
        <v>292</v>
      </c>
      <c r="E30" s="464">
        <v>8.1481481481481488E-2</v>
      </c>
      <c r="F30" s="606" t="s">
        <v>200</v>
      </c>
      <c r="G30" s="622">
        <v>263</v>
      </c>
      <c r="H30" s="132" t="s">
        <v>273</v>
      </c>
      <c r="I30" s="464">
        <v>1.1538461538461497E-2</v>
      </c>
      <c r="J30" s="592" t="s">
        <v>200</v>
      </c>
      <c r="K30" s="622">
        <v>260</v>
      </c>
      <c r="L30" s="132" t="s">
        <v>273</v>
      </c>
      <c r="M30" s="1132">
        <v>-4.0590405904059046E-2</v>
      </c>
      <c r="N30" s="600" t="s">
        <v>200</v>
      </c>
      <c r="O30" s="622">
        <v>271</v>
      </c>
      <c r="P30" s="132"/>
      <c r="Q30" s="473">
        <v>1.8796992481203034E-2</v>
      </c>
      <c r="R30" s="592" t="s">
        <v>235</v>
      </c>
      <c r="S30" s="622">
        <v>264</v>
      </c>
      <c r="T30" s="132" t="s">
        <v>273</v>
      </c>
      <c r="U30" s="473">
        <v>3.937007874015741E-2</v>
      </c>
    </row>
    <row r="31" spans="1:21" s="28" customFormat="1" ht="27.75" customHeight="1" thickBot="1">
      <c r="B31" s="105">
        <v>25</v>
      </c>
      <c r="C31" s="607" t="s">
        <v>228</v>
      </c>
      <c r="D31" s="624">
        <v>280</v>
      </c>
      <c r="E31" s="465">
        <v>0.17154811715481166</v>
      </c>
      <c r="F31" s="607" t="s">
        <v>210</v>
      </c>
      <c r="G31" s="624">
        <v>241</v>
      </c>
      <c r="H31" s="133"/>
      <c r="I31" s="1196">
        <v>-6.949806949806947E-2</v>
      </c>
      <c r="J31" s="594" t="s">
        <v>210</v>
      </c>
      <c r="K31" s="624">
        <v>259</v>
      </c>
      <c r="L31" s="133" t="s">
        <v>273</v>
      </c>
      <c r="M31" s="1195">
        <v>-2.2641509433962259E-2</v>
      </c>
      <c r="N31" s="602" t="s">
        <v>235</v>
      </c>
      <c r="O31" s="624">
        <v>268</v>
      </c>
      <c r="P31" s="133" t="s">
        <v>273</v>
      </c>
      <c r="Q31" s="475">
        <v>1.5151515151515138E-2</v>
      </c>
      <c r="R31" s="594" t="s">
        <v>251</v>
      </c>
      <c r="S31" s="624">
        <v>246</v>
      </c>
      <c r="T31" s="133"/>
      <c r="U31" s="475">
        <v>5.579399141630903E-2</v>
      </c>
    </row>
    <row r="32" spans="1:21" ht="15" customHeight="1">
      <c r="A32" s="159"/>
      <c r="C32" s="608"/>
      <c r="F32" s="608"/>
    </row>
    <row r="33" spans="2:21" ht="15" customHeight="1">
      <c r="B33" s="160" t="s">
        <v>917</v>
      </c>
      <c r="C33" s="608"/>
      <c r="F33" s="608"/>
    </row>
    <row r="34" spans="2:21" ht="15" customHeight="1">
      <c r="C34" s="160"/>
      <c r="F34" s="160"/>
    </row>
    <row r="35" spans="2:21" ht="15" customHeight="1">
      <c r="C35" s="604" t="s">
        <v>915</v>
      </c>
    </row>
    <row r="36" spans="2:21" ht="16.5" customHeight="1">
      <c r="C36" s="604" t="s">
        <v>916</v>
      </c>
    </row>
    <row r="37" spans="2:21" ht="38.25" customHeight="1">
      <c r="C37" s="160"/>
      <c r="D37" s="93"/>
      <c r="E37" s="447"/>
      <c r="F37" s="204"/>
      <c r="G37" s="204"/>
      <c r="H37" s="204"/>
      <c r="I37" s="437"/>
      <c r="J37" s="204"/>
      <c r="K37" s="204"/>
      <c r="L37" s="204"/>
      <c r="M37" s="437"/>
      <c r="N37" s="612"/>
      <c r="O37" s="204"/>
      <c r="P37" s="204"/>
      <c r="Q37" s="437"/>
      <c r="R37" s="204"/>
      <c r="S37" s="204"/>
      <c r="T37" s="204"/>
    </row>
    <row r="38" spans="2:21" ht="13.35" customHeight="1" thickBot="1"/>
    <row r="39" spans="2:21" ht="30.75" customHeight="1">
      <c r="B39" s="1348" t="s">
        <v>211</v>
      </c>
      <c r="C39" s="1350" t="s">
        <v>913</v>
      </c>
      <c r="D39" s="1351"/>
      <c r="E39" s="1352"/>
      <c r="F39" s="1350" t="s">
        <v>779</v>
      </c>
      <c r="G39" s="1351"/>
      <c r="H39" s="1351"/>
      <c r="I39" s="1352"/>
      <c r="J39" s="1353" t="s">
        <v>781</v>
      </c>
      <c r="K39" s="1354"/>
      <c r="L39" s="1354"/>
      <c r="M39" s="1355"/>
      <c r="N39" s="1353" t="s">
        <v>783</v>
      </c>
      <c r="O39" s="1354"/>
      <c r="P39" s="1354"/>
      <c r="Q39" s="1355"/>
      <c r="R39" s="1353" t="s">
        <v>914</v>
      </c>
      <c r="S39" s="1354"/>
      <c r="T39" s="1354"/>
      <c r="U39" s="1355"/>
    </row>
    <row r="40" spans="2:21" ht="30.75" customHeight="1" thickBot="1">
      <c r="B40" s="1356"/>
      <c r="C40" s="137" t="s">
        <v>631</v>
      </c>
      <c r="D40" s="413" t="s">
        <v>551</v>
      </c>
      <c r="E40" s="444" t="s">
        <v>553</v>
      </c>
      <c r="F40" s="137" t="s">
        <v>631</v>
      </c>
      <c r="G40" s="1486" t="s">
        <v>551</v>
      </c>
      <c r="H40" s="1487"/>
      <c r="I40" s="444" t="s">
        <v>553</v>
      </c>
      <c r="J40" s="137" t="s">
        <v>631</v>
      </c>
      <c r="K40" s="1486" t="s">
        <v>551</v>
      </c>
      <c r="L40" s="1487"/>
      <c r="M40" s="444" t="s">
        <v>553</v>
      </c>
      <c r="N40" s="137" t="s">
        <v>631</v>
      </c>
      <c r="O40" s="1486" t="s">
        <v>551</v>
      </c>
      <c r="P40" s="1487"/>
      <c r="Q40" s="444" t="s">
        <v>553</v>
      </c>
      <c r="R40" s="137" t="s">
        <v>631</v>
      </c>
      <c r="S40" s="1486" t="s">
        <v>551</v>
      </c>
      <c r="T40" s="1487"/>
      <c r="U40" s="444" t="s">
        <v>553</v>
      </c>
    </row>
    <row r="41" spans="2:21" ht="27.75" customHeight="1">
      <c r="B41" s="120">
        <v>26</v>
      </c>
      <c r="C41" s="609" t="s">
        <v>200</v>
      </c>
      <c r="D41" s="626">
        <v>277</v>
      </c>
      <c r="E41" s="516">
        <v>5.323193916349811E-2</v>
      </c>
      <c r="F41" s="609" t="s">
        <v>228</v>
      </c>
      <c r="G41" s="626">
        <v>239</v>
      </c>
      <c r="H41" s="134"/>
      <c r="I41" s="516">
        <v>5.7522123893805288E-2</v>
      </c>
      <c r="J41" s="595" t="s">
        <v>228</v>
      </c>
      <c r="K41" s="626">
        <v>226</v>
      </c>
      <c r="L41" s="134" t="s">
        <v>273</v>
      </c>
      <c r="M41" s="482">
        <v>2.7272727272727337E-2</v>
      </c>
      <c r="N41" s="595" t="s">
        <v>210</v>
      </c>
      <c r="O41" s="626">
        <v>265</v>
      </c>
      <c r="P41" s="134"/>
      <c r="Q41" s="482">
        <v>0.16740088105726869</v>
      </c>
      <c r="R41" s="595" t="s">
        <v>210</v>
      </c>
      <c r="S41" s="629">
        <v>227</v>
      </c>
      <c r="T41" s="161"/>
      <c r="U41" s="482">
        <v>7.0754716981132004E-2</v>
      </c>
    </row>
    <row r="42" spans="2:21" ht="27.75" customHeight="1">
      <c r="B42" s="121">
        <v>27</v>
      </c>
      <c r="C42" s="610" t="s">
        <v>249</v>
      </c>
      <c r="D42" s="627">
        <v>259</v>
      </c>
      <c r="E42" s="477">
        <v>0.67096774193548381</v>
      </c>
      <c r="F42" s="610" t="s">
        <v>272</v>
      </c>
      <c r="G42" s="627">
        <v>225</v>
      </c>
      <c r="H42" s="135"/>
      <c r="I42" s="633">
        <v>2.7397260273972712E-2</v>
      </c>
      <c r="J42" s="596" t="s">
        <v>272</v>
      </c>
      <c r="K42" s="627">
        <v>219</v>
      </c>
      <c r="L42" s="135"/>
      <c r="M42" s="1142">
        <v>-0.50452488687782804</v>
      </c>
      <c r="N42" s="596" t="s">
        <v>228</v>
      </c>
      <c r="O42" s="627">
        <v>220</v>
      </c>
      <c r="P42" s="135"/>
      <c r="Q42" s="483">
        <v>3.7735849056603765E-2</v>
      </c>
      <c r="R42" s="596" t="s">
        <v>272</v>
      </c>
      <c r="S42" s="627">
        <v>219</v>
      </c>
      <c r="T42" s="135"/>
      <c r="U42" s="1142">
        <v>-0.40163934426229508</v>
      </c>
    </row>
    <row r="43" spans="2:21" ht="27.75" customHeight="1">
      <c r="B43" s="121">
        <v>28</v>
      </c>
      <c r="C43" s="610" t="s">
        <v>210</v>
      </c>
      <c r="D43" s="627">
        <v>228</v>
      </c>
      <c r="E43" s="1135">
        <v>-5.3941908713692976E-2</v>
      </c>
      <c r="F43" s="610" t="s">
        <v>204</v>
      </c>
      <c r="G43" s="627">
        <v>192</v>
      </c>
      <c r="H43" s="135" t="s">
        <v>273</v>
      </c>
      <c r="I43" s="633">
        <v>0</v>
      </c>
      <c r="J43" s="596" t="s">
        <v>224</v>
      </c>
      <c r="K43" s="627">
        <v>199</v>
      </c>
      <c r="L43" s="135" t="s">
        <v>273</v>
      </c>
      <c r="M43" s="1198">
        <v>-5.0000000000000044E-3</v>
      </c>
      <c r="N43" s="596" t="s">
        <v>224</v>
      </c>
      <c r="O43" s="627">
        <v>200</v>
      </c>
      <c r="P43" s="135"/>
      <c r="Q43" s="1142">
        <v>-2.9126213592232997E-2</v>
      </c>
      <c r="R43" s="596" t="s">
        <v>228</v>
      </c>
      <c r="S43" s="627">
        <v>212</v>
      </c>
      <c r="T43" s="135"/>
      <c r="U43" s="483">
        <v>9.2783505154639068E-2</v>
      </c>
    </row>
    <row r="44" spans="2:21" ht="27.75" customHeight="1">
      <c r="B44" s="121">
        <v>29</v>
      </c>
      <c r="C44" s="610" t="s">
        <v>251</v>
      </c>
      <c r="D44" s="627">
        <v>221</v>
      </c>
      <c r="E44" s="477">
        <v>0.20765027322404372</v>
      </c>
      <c r="F44" s="610" t="s">
        <v>224</v>
      </c>
      <c r="G44" s="627">
        <v>192</v>
      </c>
      <c r="H44" s="135" t="s">
        <v>273</v>
      </c>
      <c r="I44" s="1197">
        <v>-3.5175879396984966E-2</v>
      </c>
      <c r="J44" s="596" t="s">
        <v>181</v>
      </c>
      <c r="K44" s="627">
        <v>192</v>
      </c>
      <c r="L44" s="135" t="s">
        <v>273</v>
      </c>
      <c r="M44" s="483">
        <v>4.3478260869565188E-2</v>
      </c>
      <c r="N44" s="596" t="s">
        <v>181</v>
      </c>
      <c r="O44" s="627">
        <v>184</v>
      </c>
      <c r="P44" s="135" t="s">
        <v>273</v>
      </c>
      <c r="Q44" s="1142">
        <v>-5.1546391752577359E-2</v>
      </c>
      <c r="R44" s="596" t="s">
        <v>224</v>
      </c>
      <c r="S44" s="627">
        <v>206</v>
      </c>
      <c r="T44" s="135"/>
      <c r="U44" s="1142">
        <v>-3.7383177570093462E-2</v>
      </c>
    </row>
    <row r="45" spans="2:21" ht="27.75" customHeight="1">
      <c r="B45" s="121">
        <v>30</v>
      </c>
      <c r="C45" s="610" t="s">
        <v>181</v>
      </c>
      <c r="D45" s="627">
        <v>216</v>
      </c>
      <c r="E45" s="477">
        <v>0.125</v>
      </c>
      <c r="F45" s="610" t="s">
        <v>181</v>
      </c>
      <c r="G45" s="627">
        <v>192</v>
      </c>
      <c r="H45" s="135" t="s">
        <v>273</v>
      </c>
      <c r="I45" s="633">
        <v>0</v>
      </c>
      <c r="J45" s="596" t="s">
        <v>204</v>
      </c>
      <c r="K45" s="627">
        <v>192</v>
      </c>
      <c r="L45" s="135" t="s">
        <v>273</v>
      </c>
      <c r="M45" s="483">
        <v>0.21518987341772156</v>
      </c>
      <c r="N45" s="596" t="s">
        <v>216</v>
      </c>
      <c r="O45" s="627">
        <v>159</v>
      </c>
      <c r="P45" s="135"/>
      <c r="Q45" s="1142">
        <v>-2.4539877300613466E-2</v>
      </c>
      <c r="R45" s="596" t="s">
        <v>181</v>
      </c>
      <c r="S45" s="627">
        <v>194</v>
      </c>
      <c r="T45" s="135" t="s">
        <v>273</v>
      </c>
      <c r="U45" s="1142">
        <v>-6.2801932367149704E-2</v>
      </c>
    </row>
    <row r="46" spans="2:21" ht="27.75" customHeight="1">
      <c r="B46" s="121">
        <v>31</v>
      </c>
      <c r="C46" s="610" t="s">
        <v>204</v>
      </c>
      <c r="D46" s="627">
        <v>196</v>
      </c>
      <c r="E46" s="477">
        <v>2.0833333333333259E-2</v>
      </c>
      <c r="F46" s="610" t="s">
        <v>251</v>
      </c>
      <c r="G46" s="627">
        <v>183</v>
      </c>
      <c r="H46" s="135"/>
      <c r="I46" s="633">
        <v>0.1806451612903226</v>
      </c>
      <c r="J46" s="596" t="s">
        <v>251</v>
      </c>
      <c r="K46" s="627">
        <v>155</v>
      </c>
      <c r="L46" s="135"/>
      <c r="M46" s="483">
        <v>0.18320610687022909</v>
      </c>
      <c r="N46" s="596" t="s">
        <v>204</v>
      </c>
      <c r="O46" s="627">
        <v>158</v>
      </c>
      <c r="P46" s="135"/>
      <c r="Q46" s="483">
        <v>6.0402684563758413E-2</v>
      </c>
      <c r="R46" s="596" t="s">
        <v>216</v>
      </c>
      <c r="S46" s="627">
        <v>163</v>
      </c>
      <c r="T46" s="135"/>
      <c r="U46" s="483">
        <v>0.13986013986013979</v>
      </c>
    </row>
    <row r="47" spans="2:21" ht="27.75" customHeight="1">
      <c r="B47" s="121">
        <v>32</v>
      </c>
      <c r="C47" s="610" t="s">
        <v>221</v>
      </c>
      <c r="D47" s="627">
        <v>182</v>
      </c>
      <c r="E47" s="477">
        <v>0.28169014084507049</v>
      </c>
      <c r="F47" s="610" t="s">
        <v>249</v>
      </c>
      <c r="G47" s="627">
        <v>155</v>
      </c>
      <c r="H47" s="135" t="s">
        <v>273</v>
      </c>
      <c r="I47" s="636">
        <v>1.0666666666666669</v>
      </c>
      <c r="J47" s="596" t="s">
        <v>221</v>
      </c>
      <c r="K47" s="627">
        <v>125</v>
      </c>
      <c r="L47" s="135" t="s">
        <v>273</v>
      </c>
      <c r="M47" s="483">
        <v>0.68918918918918926</v>
      </c>
      <c r="N47" s="596" t="s">
        <v>251</v>
      </c>
      <c r="O47" s="627">
        <v>131</v>
      </c>
      <c r="P47" s="135"/>
      <c r="Q47" s="1142">
        <v>-0.46747967479674801</v>
      </c>
      <c r="R47" s="596" t="s">
        <v>204</v>
      </c>
      <c r="S47" s="627">
        <v>149</v>
      </c>
      <c r="T47" s="135"/>
      <c r="U47" s="483">
        <v>0.1640625</v>
      </c>
    </row>
    <row r="48" spans="2:21" ht="27.75" customHeight="1">
      <c r="B48" s="121">
        <v>33</v>
      </c>
      <c r="C48" s="610" t="s">
        <v>224</v>
      </c>
      <c r="D48" s="627">
        <v>172</v>
      </c>
      <c r="E48" s="1135">
        <v>-0.10416666666666663</v>
      </c>
      <c r="F48" s="610" t="s">
        <v>221</v>
      </c>
      <c r="G48" s="627">
        <v>142</v>
      </c>
      <c r="H48" s="135" t="s">
        <v>273</v>
      </c>
      <c r="I48" s="633">
        <v>0.1359999999999999</v>
      </c>
      <c r="J48" s="596" t="s">
        <v>186</v>
      </c>
      <c r="K48" s="627">
        <v>115</v>
      </c>
      <c r="L48" s="135" t="s">
        <v>273</v>
      </c>
      <c r="M48" s="1142">
        <v>-3.3613445378151252E-2</v>
      </c>
      <c r="N48" s="596" t="s">
        <v>265</v>
      </c>
      <c r="O48" s="627">
        <v>126</v>
      </c>
      <c r="P48" s="135"/>
      <c r="Q48" s="483">
        <v>3.2786885245901676E-2</v>
      </c>
      <c r="R48" s="596" t="s">
        <v>265</v>
      </c>
      <c r="S48" s="627">
        <v>122</v>
      </c>
      <c r="T48" s="135"/>
      <c r="U48" s="483">
        <v>9.9099099099099197E-2</v>
      </c>
    </row>
    <row r="49" spans="2:21" ht="27.75" customHeight="1">
      <c r="B49" s="121">
        <v>34</v>
      </c>
      <c r="C49" s="610" t="s">
        <v>186</v>
      </c>
      <c r="D49" s="627">
        <v>140</v>
      </c>
      <c r="E49" s="477">
        <v>1.449275362318847E-2</v>
      </c>
      <c r="F49" s="610" t="s">
        <v>186</v>
      </c>
      <c r="G49" s="627">
        <v>138</v>
      </c>
      <c r="H49" s="135"/>
      <c r="I49" s="633">
        <v>0.19999999999999996</v>
      </c>
      <c r="J49" s="615" t="s">
        <v>212</v>
      </c>
      <c r="K49" s="627">
        <v>114</v>
      </c>
      <c r="L49" s="135"/>
      <c r="M49" s="1142">
        <v>-3.3898305084745783E-2</v>
      </c>
      <c r="N49" s="596" t="s">
        <v>186</v>
      </c>
      <c r="O49" s="627">
        <v>119</v>
      </c>
      <c r="P49" s="135"/>
      <c r="Q49" s="483">
        <v>2.5862068965517349E-2</v>
      </c>
      <c r="R49" s="596" t="s">
        <v>186</v>
      </c>
      <c r="S49" s="627">
        <v>116</v>
      </c>
      <c r="T49" s="135" t="s">
        <v>273</v>
      </c>
      <c r="U49" s="483">
        <v>7.4074074074074181E-2</v>
      </c>
    </row>
    <row r="50" spans="2:21" ht="27.75" customHeight="1">
      <c r="B50" s="121">
        <v>35</v>
      </c>
      <c r="C50" s="610" t="s">
        <v>226</v>
      </c>
      <c r="D50" s="627">
        <v>138</v>
      </c>
      <c r="E50" s="477">
        <v>0.68292682926829262</v>
      </c>
      <c r="F50" s="610" t="s">
        <v>216</v>
      </c>
      <c r="G50" s="627">
        <v>130</v>
      </c>
      <c r="H50" s="135"/>
      <c r="I50" s="633">
        <v>0.38297872340425543</v>
      </c>
      <c r="J50" s="596" t="s">
        <v>217</v>
      </c>
      <c r="K50" s="627">
        <v>103</v>
      </c>
      <c r="L50" s="135"/>
      <c r="M50" s="483">
        <v>1.980198019801982E-2</v>
      </c>
      <c r="N50" s="615" t="s">
        <v>212</v>
      </c>
      <c r="O50" s="627">
        <v>118</v>
      </c>
      <c r="P50" s="135"/>
      <c r="Q50" s="483">
        <v>2.6086956521739202E-2</v>
      </c>
      <c r="R50" s="615" t="s">
        <v>212</v>
      </c>
      <c r="S50" s="627">
        <v>115</v>
      </c>
      <c r="T50" s="135"/>
      <c r="U50" s="483">
        <v>2.6785714285714191E-2</v>
      </c>
    </row>
    <row r="51" spans="2:21" ht="27.75" customHeight="1">
      <c r="B51" s="121">
        <v>36</v>
      </c>
      <c r="C51" s="615" t="s">
        <v>262</v>
      </c>
      <c r="D51" s="627">
        <v>131</v>
      </c>
      <c r="E51" s="630">
        <v>1.2203389830508473</v>
      </c>
      <c r="F51" s="610" t="s">
        <v>220</v>
      </c>
      <c r="G51" s="627">
        <v>121</v>
      </c>
      <c r="H51" s="135"/>
      <c r="I51" s="519">
        <v>0.30107526881720426</v>
      </c>
      <c r="J51" s="596" t="s">
        <v>216</v>
      </c>
      <c r="K51" s="627">
        <v>94</v>
      </c>
      <c r="L51" s="135" t="s">
        <v>273</v>
      </c>
      <c r="M51" s="1199">
        <v>-0.4088050314465409</v>
      </c>
      <c r="N51" s="596" t="s">
        <v>217</v>
      </c>
      <c r="O51" s="627">
        <v>101</v>
      </c>
      <c r="P51" s="135"/>
      <c r="Q51" s="1142">
        <v>-1.9417475728155331E-2</v>
      </c>
      <c r="R51" s="596" t="s">
        <v>217</v>
      </c>
      <c r="S51" s="627">
        <v>103</v>
      </c>
      <c r="T51" s="135"/>
      <c r="U51" s="1142">
        <v>-9.6153846153845812E-3</v>
      </c>
    </row>
    <row r="52" spans="2:21" ht="27.75" customHeight="1">
      <c r="B52" s="121">
        <v>37</v>
      </c>
      <c r="C52" s="610" t="s">
        <v>216</v>
      </c>
      <c r="D52" s="627">
        <v>128</v>
      </c>
      <c r="E52" s="1135">
        <v>-1.538461538461533E-2</v>
      </c>
      <c r="F52" s="614" t="s">
        <v>212</v>
      </c>
      <c r="G52" s="627">
        <v>116</v>
      </c>
      <c r="H52" s="135"/>
      <c r="I52" s="633">
        <v>1.7543859649122862E-2</v>
      </c>
      <c r="J52" s="596" t="s">
        <v>220</v>
      </c>
      <c r="K52" s="627">
        <v>93</v>
      </c>
      <c r="L52" s="135" t="s">
        <v>273</v>
      </c>
      <c r="M52" s="635">
        <v>0</v>
      </c>
      <c r="N52" s="596" t="s">
        <v>266</v>
      </c>
      <c r="O52" s="627">
        <v>94</v>
      </c>
      <c r="P52" s="135"/>
      <c r="Q52" s="483">
        <v>0.27027027027027017</v>
      </c>
      <c r="R52" s="596" t="s">
        <v>253</v>
      </c>
      <c r="S52" s="627">
        <v>86</v>
      </c>
      <c r="T52" s="135"/>
      <c r="U52" s="483">
        <v>4.8780487804878092E-2</v>
      </c>
    </row>
    <row r="53" spans="2:21" ht="27.75" customHeight="1">
      <c r="B53" s="121">
        <v>38</v>
      </c>
      <c r="C53" s="614" t="s">
        <v>918</v>
      </c>
      <c r="D53" s="627">
        <v>118</v>
      </c>
      <c r="E53" s="477">
        <v>1.7241379310344751E-2</v>
      </c>
      <c r="F53" s="610" t="s">
        <v>217</v>
      </c>
      <c r="G53" s="627">
        <v>111</v>
      </c>
      <c r="H53" s="135" t="s">
        <v>273</v>
      </c>
      <c r="I53" s="633">
        <v>7.7669902912621325E-2</v>
      </c>
      <c r="J53" s="596" t="s">
        <v>253</v>
      </c>
      <c r="K53" s="627">
        <v>93</v>
      </c>
      <c r="L53" s="135" t="s">
        <v>273</v>
      </c>
      <c r="M53" s="483">
        <v>1.0869565217391353E-2</v>
      </c>
      <c r="N53" s="596" t="s">
        <v>220</v>
      </c>
      <c r="O53" s="627">
        <v>93</v>
      </c>
      <c r="P53" s="135"/>
      <c r="Q53" s="483">
        <v>0.36764705882352944</v>
      </c>
      <c r="R53" s="596" t="s">
        <v>226</v>
      </c>
      <c r="S53" s="627">
        <v>86</v>
      </c>
      <c r="T53" s="135"/>
      <c r="U53" s="483">
        <v>2.3809523809523725E-2</v>
      </c>
    </row>
    <row r="54" spans="2:21" ht="27.75" customHeight="1">
      <c r="B54" s="121">
        <v>39</v>
      </c>
      <c r="C54" s="610" t="s">
        <v>255</v>
      </c>
      <c r="D54" s="627">
        <v>114</v>
      </c>
      <c r="E54" s="631">
        <v>0.10679611650485432</v>
      </c>
      <c r="F54" s="610" t="s">
        <v>253</v>
      </c>
      <c r="G54" s="627">
        <v>105</v>
      </c>
      <c r="H54" s="135" t="s">
        <v>273</v>
      </c>
      <c r="I54" s="519">
        <v>0.12903225806451624</v>
      </c>
      <c r="J54" s="596" t="s">
        <v>266</v>
      </c>
      <c r="K54" s="627">
        <v>88</v>
      </c>
      <c r="L54" s="135" t="s">
        <v>273</v>
      </c>
      <c r="M54" s="1142">
        <v>-6.3829787234042534E-2</v>
      </c>
      <c r="N54" s="596" t="s">
        <v>253</v>
      </c>
      <c r="O54" s="627">
        <v>92</v>
      </c>
      <c r="P54" s="135"/>
      <c r="Q54" s="483">
        <v>6.9767441860465018E-2</v>
      </c>
      <c r="R54" s="596" t="s">
        <v>232</v>
      </c>
      <c r="S54" s="627">
        <v>77</v>
      </c>
      <c r="T54" s="135"/>
      <c r="U54" s="1142">
        <v>-9.4117647058823528E-2</v>
      </c>
    </row>
    <row r="55" spans="2:21" ht="27.75" customHeight="1">
      <c r="B55" s="121">
        <v>40</v>
      </c>
      <c r="C55" s="610" t="s">
        <v>217</v>
      </c>
      <c r="D55" s="627">
        <v>113</v>
      </c>
      <c r="E55" s="477">
        <v>1.8018018018018056E-2</v>
      </c>
      <c r="F55" s="610" t="s">
        <v>255</v>
      </c>
      <c r="G55" s="627">
        <v>103</v>
      </c>
      <c r="H55" s="135" t="s">
        <v>273</v>
      </c>
      <c r="I55" s="633">
        <v>0.24096385542168686</v>
      </c>
      <c r="J55" s="596" t="s">
        <v>232</v>
      </c>
      <c r="K55" s="627">
        <v>85</v>
      </c>
      <c r="L55" s="135" t="s">
        <v>273</v>
      </c>
      <c r="M55" s="483">
        <v>3.6585365853658569E-2</v>
      </c>
      <c r="N55" s="596" t="s">
        <v>232</v>
      </c>
      <c r="O55" s="627">
        <v>82</v>
      </c>
      <c r="P55" s="135" t="s">
        <v>273</v>
      </c>
      <c r="Q55" s="483">
        <v>6.4935064935064846E-2</v>
      </c>
      <c r="R55" s="596" t="s">
        <v>229</v>
      </c>
      <c r="S55" s="627">
        <v>76</v>
      </c>
      <c r="T55" s="135"/>
      <c r="U55" s="483">
        <v>0</v>
      </c>
    </row>
    <row r="56" spans="2:21" ht="27.75" customHeight="1">
      <c r="B56" s="121">
        <v>41</v>
      </c>
      <c r="C56" s="610" t="s">
        <v>220</v>
      </c>
      <c r="D56" s="627">
        <v>113</v>
      </c>
      <c r="E56" s="1135">
        <v>-6.6115702479338845E-2</v>
      </c>
      <c r="F56" s="610" t="s">
        <v>266</v>
      </c>
      <c r="G56" s="627">
        <v>100</v>
      </c>
      <c r="H56" s="135"/>
      <c r="I56" s="633">
        <v>0.13636363636363646</v>
      </c>
      <c r="J56" s="596" t="s">
        <v>255</v>
      </c>
      <c r="K56" s="627">
        <v>83</v>
      </c>
      <c r="L56" s="135"/>
      <c r="M56" s="483">
        <v>0.22058823529411775</v>
      </c>
      <c r="N56" s="596" t="s">
        <v>226</v>
      </c>
      <c r="O56" s="627">
        <v>81</v>
      </c>
      <c r="P56" s="135"/>
      <c r="Q56" s="1142">
        <v>-5.8139534883720922E-2</v>
      </c>
      <c r="R56" s="596" t="s">
        <v>266</v>
      </c>
      <c r="S56" s="627">
        <v>74</v>
      </c>
      <c r="T56" s="135"/>
      <c r="U56" s="483">
        <v>0.80487804878048785</v>
      </c>
    </row>
    <row r="57" spans="2:21" ht="27.75" customHeight="1">
      <c r="B57" s="121">
        <v>42</v>
      </c>
      <c r="C57" s="610" t="s">
        <v>253</v>
      </c>
      <c r="D57" s="627">
        <v>111</v>
      </c>
      <c r="E57" s="477">
        <v>5.7142857142857162E-2</v>
      </c>
      <c r="F57" s="610" t="s">
        <v>226</v>
      </c>
      <c r="G57" s="627">
        <v>82</v>
      </c>
      <c r="H57" s="135"/>
      <c r="I57" s="633">
        <v>1.2345679012345734E-2</v>
      </c>
      <c r="J57" s="596" t="s">
        <v>229</v>
      </c>
      <c r="K57" s="627">
        <v>83</v>
      </c>
      <c r="L57" s="135" t="s">
        <v>273</v>
      </c>
      <c r="M57" s="483">
        <v>2.4691358024691468E-2</v>
      </c>
      <c r="N57" s="596" t="s">
        <v>229</v>
      </c>
      <c r="O57" s="627">
        <v>81</v>
      </c>
      <c r="P57" s="135"/>
      <c r="Q57" s="483">
        <v>6.578947368421062E-2</v>
      </c>
      <c r="R57" s="596" t="s">
        <v>244</v>
      </c>
      <c r="S57" s="627">
        <v>72</v>
      </c>
      <c r="T57" s="135"/>
      <c r="U57" s="483">
        <v>9.0909090909090828E-2</v>
      </c>
    </row>
    <row r="58" spans="2:21" ht="27.75" customHeight="1">
      <c r="B58" s="121">
        <v>43</v>
      </c>
      <c r="C58" s="610" t="s">
        <v>266</v>
      </c>
      <c r="D58" s="627">
        <v>97</v>
      </c>
      <c r="E58" s="1135">
        <v>-3.0000000000000027E-2</v>
      </c>
      <c r="F58" s="610" t="s">
        <v>229</v>
      </c>
      <c r="G58" s="627">
        <v>81</v>
      </c>
      <c r="H58" s="135"/>
      <c r="I58" s="1197">
        <v>-2.4096385542168641E-2</v>
      </c>
      <c r="J58" s="596" t="s">
        <v>226</v>
      </c>
      <c r="K58" s="627">
        <v>81</v>
      </c>
      <c r="L58" s="135" t="s">
        <v>273</v>
      </c>
      <c r="M58" s="635">
        <v>0</v>
      </c>
      <c r="N58" s="596" t="s">
        <v>244</v>
      </c>
      <c r="O58" s="627">
        <v>76</v>
      </c>
      <c r="P58" s="135"/>
      <c r="Q58" s="483">
        <v>5.555555555555558E-2</v>
      </c>
      <c r="R58" s="596" t="s">
        <v>220</v>
      </c>
      <c r="S58" s="627">
        <v>68</v>
      </c>
      <c r="T58" s="135"/>
      <c r="U58" s="483">
        <v>6.25E-2</v>
      </c>
    </row>
    <row r="59" spans="2:21" ht="27.75" customHeight="1">
      <c r="B59" s="121">
        <v>44</v>
      </c>
      <c r="C59" s="610" t="s">
        <v>229</v>
      </c>
      <c r="D59" s="627">
        <v>85</v>
      </c>
      <c r="E59" s="477">
        <v>4.9382716049382713E-2</v>
      </c>
      <c r="F59" s="610" t="s">
        <v>265</v>
      </c>
      <c r="G59" s="627">
        <v>80</v>
      </c>
      <c r="H59" s="135" t="s">
        <v>273</v>
      </c>
      <c r="I59" s="633">
        <v>1.2658227848101333E-2</v>
      </c>
      <c r="J59" s="596" t="s">
        <v>265</v>
      </c>
      <c r="K59" s="627">
        <v>79</v>
      </c>
      <c r="L59" s="135" t="s">
        <v>273</v>
      </c>
      <c r="M59" s="1142">
        <v>-0.37301587301587302</v>
      </c>
      <c r="N59" s="596" t="s">
        <v>221</v>
      </c>
      <c r="O59" s="627">
        <v>74</v>
      </c>
      <c r="P59" s="135"/>
      <c r="Q59" s="483">
        <v>0.17460317460317465</v>
      </c>
      <c r="R59" s="597" t="s">
        <v>234</v>
      </c>
      <c r="S59" s="627">
        <v>67</v>
      </c>
      <c r="T59" s="135"/>
      <c r="U59" s="483">
        <v>8.0645161290322509E-2</v>
      </c>
    </row>
    <row r="60" spans="2:21" ht="27.75" customHeight="1">
      <c r="B60" s="121">
        <v>45</v>
      </c>
      <c r="C60" s="610" t="s">
        <v>244</v>
      </c>
      <c r="D60" s="627">
        <v>80</v>
      </c>
      <c r="E60" s="477">
        <v>9.5890410958904049E-2</v>
      </c>
      <c r="F60" s="610" t="s">
        <v>232</v>
      </c>
      <c r="G60" s="627">
        <v>79</v>
      </c>
      <c r="H60" s="135"/>
      <c r="I60" s="1197">
        <v>-7.0588235294117618E-2</v>
      </c>
      <c r="J60" s="596" t="s">
        <v>249</v>
      </c>
      <c r="K60" s="627">
        <v>75</v>
      </c>
      <c r="L60" s="135"/>
      <c r="M60" s="483">
        <v>0.10294117647058831</v>
      </c>
      <c r="N60" s="596" t="s">
        <v>234</v>
      </c>
      <c r="O60" s="627">
        <v>70</v>
      </c>
      <c r="P60" s="135"/>
      <c r="Q60" s="483">
        <v>4.4776119402984982E-2</v>
      </c>
      <c r="R60" s="596" t="s">
        <v>263</v>
      </c>
      <c r="S60" s="627">
        <v>67</v>
      </c>
      <c r="T60" s="135"/>
      <c r="U60" s="483">
        <v>0</v>
      </c>
    </row>
    <row r="61" spans="2:21" ht="27.75" customHeight="1">
      <c r="B61" s="121">
        <v>46</v>
      </c>
      <c r="C61" s="610" t="s">
        <v>185</v>
      </c>
      <c r="D61" s="627">
        <v>79</v>
      </c>
      <c r="E61" s="477">
        <v>0.21538461538461529</v>
      </c>
      <c r="F61" s="610" t="s">
        <v>234</v>
      </c>
      <c r="G61" s="627">
        <v>77</v>
      </c>
      <c r="H61" s="135"/>
      <c r="I61" s="633">
        <v>5.4794520547945202E-2</v>
      </c>
      <c r="J61" s="596" t="s">
        <v>239</v>
      </c>
      <c r="K61" s="627">
        <v>74</v>
      </c>
      <c r="L61" s="135" t="s">
        <v>273</v>
      </c>
      <c r="M61" s="483">
        <v>0.51020408163265296</v>
      </c>
      <c r="N61" s="597" t="s">
        <v>249</v>
      </c>
      <c r="O61" s="627">
        <v>68</v>
      </c>
      <c r="P61" s="135"/>
      <c r="Q61" s="483">
        <v>4.6153846153846212E-2</v>
      </c>
      <c r="R61" s="615" t="s">
        <v>262</v>
      </c>
      <c r="S61" s="627">
        <v>66</v>
      </c>
      <c r="T61" s="135"/>
      <c r="U61" s="1142">
        <v>-0.22352941176470587</v>
      </c>
    </row>
    <row r="62" spans="2:21" ht="27.75" customHeight="1">
      <c r="B62" s="121">
        <v>47</v>
      </c>
      <c r="C62" s="610" t="s">
        <v>232</v>
      </c>
      <c r="D62" s="627">
        <v>78</v>
      </c>
      <c r="E62" s="1135">
        <v>-1.2658227848101222E-2</v>
      </c>
      <c r="F62" s="610" t="s">
        <v>244</v>
      </c>
      <c r="G62" s="627">
        <v>73</v>
      </c>
      <c r="H62" s="135"/>
      <c r="I62" s="633">
        <v>0</v>
      </c>
      <c r="J62" s="596" t="s">
        <v>234</v>
      </c>
      <c r="K62" s="627">
        <v>73</v>
      </c>
      <c r="L62" s="135" t="s">
        <v>273</v>
      </c>
      <c r="M62" s="483">
        <v>4.2857142857142927E-2</v>
      </c>
      <c r="N62" s="597" t="s">
        <v>255</v>
      </c>
      <c r="O62" s="627">
        <v>68</v>
      </c>
      <c r="P62" s="135"/>
      <c r="Q62" s="483">
        <v>4.6153846153846212E-2</v>
      </c>
      <c r="R62" s="597" t="s">
        <v>249</v>
      </c>
      <c r="S62" s="627">
        <v>65</v>
      </c>
      <c r="T62" s="135"/>
      <c r="U62" s="1142">
        <v>-2.9850746268656692E-2</v>
      </c>
    </row>
    <row r="63" spans="2:21" ht="27.75" customHeight="1">
      <c r="B63" s="121">
        <v>48</v>
      </c>
      <c r="C63" s="610" t="s">
        <v>234</v>
      </c>
      <c r="D63" s="627">
        <v>77</v>
      </c>
      <c r="E63" s="477">
        <v>0</v>
      </c>
      <c r="F63" s="610" t="s">
        <v>240</v>
      </c>
      <c r="G63" s="627">
        <v>70</v>
      </c>
      <c r="H63" s="135"/>
      <c r="I63" s="633">
        <v>0.18644067796610164</v>
      </c>
      <c r="J63" s="597" t="s">
        <v>244</v>
      </c>
      <c r="K63" s="627">
        <v>73</v>
      </c>
      <c r="L63" s="135" t="s">
        <v>273</v>
      </c>
      <c r="M63" s="1142">
        <v>-3.9473684210526327E-2</v>
      </c>
      <c r="N63" s="596" t="s">
        <v>263</v>
      </c>
      <c r="O63" s="627">
        <v>67</v>
      </c>
      <c r="P63" s="135"/>
      <c r="Q63" s="483">
        <v>0</v>
      </c>
      <c r="R63" s="596" t="s">
        <v>255</v>
      </c>
      <c r="S63" s="627">
        <v>65</v>
      </c>
      <c r="T63" s="135"/>
      <c r="U63" s="483">
        <v>0.1206896551724137</v>
      </c>
    </row>
    <row r="64" spans="2:21" ht="27.75" customHeight="1">
      <c r="B64" s="121">
        <v>49</v>
      </c>
      <c r="C64" s="610" t="s">
        <v>240</v>
      </c>
      <c r="D64" s="627">
        <v>72</v>
      </c>
      <c r="E64" s="477">
        <v>2.857142857142847E-2</v>
      </c>
      <c r="F64" s="610" t="s">
        <v>263</v>
      </c>
      <c r="G64" s="627">
        <v>68</v>
      </c>
      <c r="H64" s="135" t="s">
        <v>273</v>
      </c>
      <c r="I64" s="636">
        <v>2.4</v>
      </c>
      <c r="J64" s="615" t="s">
        <v>262</v>
      </c>
      <c r="K64" s="627">
        <v>61</v>
      </c>
      <c r="L64" s="135" t="s">
        <v>273</v>
      </c>
      <c r="M64" s="483">
        <v>1.6666666666666607E-2</v>
      </c>
      <c r="N64" s="596" t="s">
        <v>240</v>
      </c>
      <c r="O64" s="627">
        <v>60</v>
      </c>
      <c r="P64" s="135"/>
      <c r="Q64" s="483">
        <v>9.0909090909090828E-2</v>
      </c>
      <c r="R64" s="596" t="s">
        <v>221</v>
      </c>
      <c r="S64" s="627">
        <v>63</v>
      </c>
      <c r="T64" s="135"/>
      <c r="U64" s="483">
        <v>0.26</v>
      </c>
    </row>
    <row r="65" spans="2:21" ht="27.75" customHeight="1" thickBot="1">
      <c r="B65" s="122">
        <v>50</v>
      </c>
      <c r="C65" s="611" t="s">
        <v>263</v>
      </c>
      <c r="D65" s="628">
        <v>65</v>
      </c>
      <c r="E65" s="1136">
        <v>-4.4117647058823484E-2</v>
      </c>
      <c r="F65" s="611" t="s">
        <v>185</v>
      </c>
      <c r="G65" s="628">
        <v>65</v>
      </c>
      <c r="H65" s="136"/>
      <c r="I65" s="634">
        <v>0.32653061224489788</v>
      </c>
      <c r="J65" s="603" t="s">
        <v>240</v>
      </c>
      <c r="K65" s="628">
        <v>59</v>
      </c>
      <c r="L65" s="136" t="s">
        <v>273</v>
      </c>
      <c r="M65" s="1190">
        <v>-1.6666666666666718E-2</v>
      </c>
      <c r="N65" s="616" t="s">
        <v>262</v>
      </c>
      <c r="O65" s="628">
        <v>60</v>
      </c>
      <c r="P65" s="136"/>
      <c r="Q65" s="1190">
        <v>-9.0909090909090939E-2</v>
      </c>
      <c r="R65" s="598" t="s">
        <v>240</v>
      </c>
      <c r="S65" s="628">
        <v>55</v>
      </c>
      <c r="T65" s="136"/>
      <c r="U65" s="1190">
        <v>-6.7796610169491567E-2</v>
      </c>
    </row>
  </sheetData>
  <mergeCells count="20">
    <mergeCell ref="B39:B40"/>
    <mergeCell ref="F39:I39"/>
    <mergeCell ref="J39:M39"/>
    <mergeCell ref="N39:Q39"/>
    <mergeCell ref="R39:U39"/>
    <mergeCell ref="C39:E39"/>
    <mergeCell ref="G40:H40"/>
    <mergeCell ref="K40:L40"/>
    <mergeCell ref="O40:P40"/>
    <mergeCell ref="S40:T40"/>
    <mergeCell ref="B5:B6"/>
    <mergeCell ref="F5:I5"/>
    <mergeCell ref="J5:M5"/>
    <mergeCell ref="N5:Q5"/>
    <mergeCell ref="R5:U5"/>
    <mergeCell ref="C5:E5"/>
    <mergeCell ref="G6:H6"/>
    <mergeCell ref="K6:L6"/>
    <mergeCell ref="O6:P6"/>
    <mergeCell ref="S6:T6"/>
  </mergeCells>
  <phoneticPr fontId="34"/>
  <pageMargins left="0" right="0" top="0" bottom="0"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65"/>
  <sheetViews>
    <sheetView zoomScaleNormal="100" workbookViewId="0">
      <selection activeCell="A2" sqref="A2"/>
    </sheetView>
  </sheetViews>
  <sheetFormatPr defaultRowHeight="15" customHeight="1"/>
  <cols>
    <col min="1" max="1" width="2.125" customWidth="1"/>
    <col min="2" max="2" width="2.5" style="93" customWidth="1"/>
    <col min="3" max="3" width="6.5" style="864" customWidth="1"/>
    <col min="4" max="4" width="5.25" style="96" customWidth="1"/>
    <col min="5" max="5" width="6.25" style="436" customWidth="1"/>
    <col min="6" max="6" width="6.5" style="864" customWidth="1"/>
    <col min="7" max="7" width="5.25" style="96" customWidth="1"/>
    <col min="8" max="8" width="1.375" style="96" customWidth="1"/>
    <col min="9" max="9" width="6.25" style="436" customWidth="1"/>
    <col min="10" max="10" width="6.5" style="589" customWidth="1"/>
    <col min="11" max="11" width="5.25" style="96" customWidth="1"/>
    <col min="12" max="12" width="1.375" style="96" customWidth="1"/>
    <col min="13" max="13" width="6.25" style="441" customWidth="1"/>
    <col min="14" max="14" width="6.5" style="589" customWidth="1"/>
    <col min="15" max="15" width="5.25" style="96" customWidth="1"/>
    <col min="16" max="16" width="1.375" style="96" customWidth="1"/>
    <col min="17" max="17" width="6.25" style="441" customWidth="1"/>
    <col min="18" max="18" width="6.5" style="589" customWidth="1"/>
    <col min="19" max="19" width="5.25" style="96" customWidth="1"/>
    <col min="20" max="20" width="1.375" style="96" customWidth="1"/>
    <col min="21" max="21" width="6.25" style="441" customWidth="1"/>
    <col min="22" max="22" width="2" customWidth="1"/>
  </cols>
  <sheetData>
    <row r="1" spans="2:21" ht="2.1" customHeight="1"/>
    <row r="2" spans="2:21" ht="39" customHeight="1"/>
    <row r="3" spans="2:21" ht="17.25" customHeight="1">
      <c r="B3" s="185" t="s">
        <v>1092</v>
      </c>
      <c r="C3" s="867"/>
      <c r="D3" s="867"/>
      <c r="E3" s="437"/>
      <c r="F3" s="867"/>
      <c r="G3" s="867"/>
      <c r="H3" s="867"/>
      <c r="I3" s="437"/>
      <c r="J3" s="867"/>
      <c r="K3" s="867"/>
      <c r="L3" s="867"/>
      <c r="M3" s="437"/>
      <c r="N3" s="612"/>
      <c r="O3" s="867"/>
      <c r="P3" s="867"/>
      <c r="Q3" s="437"/>
      <c r="R3" s="867"/>
      <c r="T3" s="867"/>
      <c r="U3" s="613" t="s">
        <v>912</v>
      </c>
    </row>
    <row r="4" spans="2:21" ht="13.35" customHeight="1" thickBot="1"/>
    <row r="5" spans="2:21" ht="30.75" customHeight="1">
      <c r="B5" s="1348" t="s">
        <v>211</v>
      </c>
      <c r="C5" s="1350" t="s">
        <v>787</v>
      </c>
      <c r="D5" s="1351"/>
      <c r="E5" s="1352"/>
      <c r="F5" s="1350" t="s">
        <v>779</v>
      </c>
      <c r="G5" s="1351"/>
      <c r="H5" s="1351"/>
      <c r="I5" s="1352"/>
      <c r="J5" s="1353" t="s">
        <v>781</v>
      </c>
      <c r="K5" s="1354"/>
      <c r="L5" s="1354"/>
      <c r="M5" s="1355"/>
      <c r="N5" s="1353" t="s">
        <v>783</v>
      </c>
      <c r="O5" s="1354"/>
      <c r="P5" s="1354"/>
      <c r="Q5" s="1355"/>
      <c r="R5" s="1353" t="s">
        <v>785</v>
      </c>
      <c r="S5" s="1354"/>
      <c r="T5" s="1354"/>
      <c r="U5" s="1355"/>
    </row>
    <row r="6" spans="2:21" ht="30.75" customHeight="1" thickBot="1">
      <c r="B6" s="1349"/>
      <c r="C6" s="137" t="s">
        <v>631</v>
      </c>
      <c r="D6" s="776" t="s">
        <v>551</v>
      </c>
      <c r="E6" s="444" t="s">
        <v>553</v>
      </c>
      <c r="F6" s="137" t="s">
        <v>631</v>
      </c>
      <c r="G6" s="1486" t="s">
        <v>551</v>
      </c>
      <c r="H6" s="1487"/>
      <c r="I6" s="444" t="s">
        <v>553</v>
      </c>
      <c r="J6" s="137" t="s">
        <v>631</v>
      </c>
      <c r="K6" s="1486" t="s">
        <v>551</v>
      </c>
      <c r="L6" s="1487"/>
      <c r="M6" s="444" t="s">
        <v>553</v>
      </c>
      <c r="N6" s="137" t="s">
        <v>631</v>
      </c>
      <c r="O6" s="1486" t="s">
        <v>551</v>
      </c>
      <c r="P6" s="1487"/>
      <c r="Q6" s="444" t="s">
        <v>553</v>
      </c>
      <c r="R6" s="137" t="s">
        <v>631</v>
      </c>
      <c r="S6" s="1486" t="s">
        <v>551</v>
      </c>
      <c r="T6" s="1487"/>
      <c r="U6" s="444" t="s">
        <v>553</v>
      </c>
    </row>
    <row r="7" spans="2:21" s="28" customFormat="1" ht="27.75" customHeight="1">
      <c r="B7" s="97">
        <v>1</v>
      </c>
      <c r="C7" s="605" t="s">
        <v>189</v>
      </c>
      <c r="D7" s="623">
        <v>32667</v>
      </c>
      <c r="E7" s="463">
        <v>3.1774106945453351E-2</v>
      </c>
      <c r="F7" s="605" t="s">
        <v>189</v>
      </c>
      <c r="G7" s="623">
        <v>31661</v>
      </c>
      <c r="H7" s="131" t="s">
        <v>273</v>
      </c>
      <c r="I7" s="463">
        <v>1.9349645846748142E-2</v>
      </c>
      <c r="J7" s="591" t="s">
        <v>267</v>
      </c>
      <c r="K7" s="623">
        <v>31060</v>
      </c>
      <c r="L7" s="131" t="s">
        <v>273</v>
      </c>
      <c r="M7" s="494">
        <v>-7.0616397366846217E-2</v>
      </c>
      <c r="N7" s="599" t="s">
        <v>267</v>
      </c>
      <c r="O7" s="623">
        <v>33420</v>
      </c>
      <c r="P7" s="131" t="s">
        <v>273</v>
      </c>
      <c r="Q7" s="865">
        <v>0.11552455021863217</v>
      </c>
      <c r="R7" s="591" t="s">
        <v>267</v>
      </c>
      <c r="S7" s="623">
        <v>29959</v>
      </c>
      <c r="T7" s="131" t="s">
        <v>273</v>
      </c>
      <c r="U7" s="865">
        <v>2.7781496853662713E-3</v>
      </c>
    </row>
    <row r="8" spans="2:21" s="28" customFormat="1" ht="27.75" customHeight="1">
      <c r="B8" s="101">
        <v>2</v>
      </c>
      <c r="C8" s="606" t="s">
        <v>906</v>
      </c>
      <c r="D8" s="622">
        <v>7816</v>
      </c>
      <c r="E8" s="464">
        <v>8.6611983873210008E-2</v>
      </c>
      <c r="F8" s="606" t="s">
        <v>396</v>
      </c>
      <c r="G8" s="622">
        <v>7193</v>
      </c>
      <c r="H8" s="132" t="s">
        <v>273</v>
      </c>
      <c r="I8" s="464">
        <v>4.2614871720539238E-2</v>
      </c>
      <c r="J8" s="592" t="s">
        <v>268</v>
      </c>
      <c r="K8" s="622">
        <v>6899</v>
      </c>
      <c r="L8" s="132" t="s">
        <v>273</v>
      </c>
      <c r="M8" s="469">
        <v>1.5753828032979866E-2</v>
      </c>
      <c r="N8" s="600" t="s">
        <v>268</v>
      </c>
      <c r="O8" s="622">
        <v>6792</v>
      </c>
      <c r="P8" s="132" t="s">
        <v>273</v>
      </c>
      <c r="Q8" s="473">
        <v>9.4248429192846706E-2</v>
      </c>
      <c r="R8" s="592" t="s">
        <v>268</v>
      </c>
      <c r="S8" s="622">
        <v>6207</v>
      </c>
      <c r="T8" s="132" t="s">
        <v>273</v>
      </c>
      <c r="U8" s="473">
        <v>1.1076722593256205E-2</v>
      </c>
    </row>
    <row r="9" spans="2:21" s="28" customFormat="1" ht="27.75" customHeight="1">
      <c r="B9" s="101">
        <v>3</v>
      </c>
      <c r="C9" s="606" t="s">
        <v>182</v>
      </c>
      <c r="D9" s="622">
        <v>3880</v>
      </c>
      <c r="E9" s="464">
        <v>0.54581673306772904</v>
      </c>
      <c r="F9" s="606" t="s">
        <v>182</v>
      </c>
      <c r="G9" s="622">
        <v>2510</v>
      </c>
      <c r="H9" s="132"/>
      <c r="I9" s="464">
        <v>0.46526561587857551</v>
      </c>
      <c r="J9" s="592" t="s">
        <v>182</v>
      </c>
      <c r="K9" s="622">
        <v>1713</v>
      </c>
      <c r="L9" s="132" t="s">
        <v>273</v>
      </c>
      <c r="M9" s="469">
        <v>0.19957983193277307</v>
      </c>
      <c r="N9" s="600" t="s">
        <v>193</v>
      </c>
      <c r="O9" s="622">
        <v>1446</v>
      </c>
      <c r="P9" s="132"/>
      <c r="Q9" s="473">
        <v>6.2630480167014113E-3</v>
      </c>
      <c r="R9" s="592" t="s">
        <v>193</v>
      </c>
      <c r="S9" s="622">
        <v>1437</v>
      </c>
      <c r="T9" s="132"/>
      <c r="U9" s="473">
        <v>-4.8476454293628901E-3</v>
      </c>
    </row>
    <row r="10" spans="2:21" s="28" customFormat="1" ht="27.75" customHeight="1">
      <c r="B10" s="101">
        <v>4</v>
      </c>
      <c r="C10" s="606" t="s">
        <v>199</v>
      </c>
      <c r="D10" s="622">
        <v>1766</v>
      </c>
      <c r="E10" s="464">
        <v>0.22809457579972192</v>
      </c>
      <c r="F10" s="606" t="s">
        <v>192</v>
      </c>
      <c r="G10" s="622">
        <v>1580</v>
      </c>
      <c r="H10" s="132"/>
      <c r="I10" s="464">
        <v>7.5561606535057946E-2</v>
      </c>
      <c r="J10" s="592" t="s">
        <v>193</v>
      </c>
      <c r="K10" s="622">
        <v>1527</v>
      </c>
      <c r="L10" s="132" t="s">
        <v>273</v>
      </c>
      <c r="M10" s="469">
        <v>5.6016597510373467E-2</v>
      </c>
      <c r="N10" s="600" t="s">
        <v>182</v>
      </c>
      <c r="O10" s="622">
        <v>1428</v>
      </c>
      <c r="P10" s="132"/>
      <c r="Q10" s="473">
        <v>0.16286644951140072</v>
      </c>
      <c r="R10" s="592" t="s">
        <v>192</v>
      </c>
      <c r="S10" s="622">
        <v>1370</v>
      </c>
      <c r="T10" s="132" t="s">
        <v>273</v>
      </c>
      <c r="U10" s="473">
        <v>2.9282576866764831E-3</v>
      </c>
    </row>
    <row r="11" spans="2:21" s="28" customFormat="1" ht="27.75" customHeight="1">
      <c r="B11" s="101">
        <v>5</v>
      </c>
      <c r="C11" s="606" t="s">
        <v>193</v>
      </c>
      <c r="D11" s="622">
        <v>1684</v>
      </c>
      <c r="E11" s="464">
        <v>7.1928707829407967E-2</v>
      </c>
      <c r="F11" s="606" t="s">
        <v>193</v>
      </c>
      <c r="G11" s="622">
        <v>1571</v>
      </c>
      <c r="H11" s="132" t="s">
        <v>273</v>
      </c>
      <c r="I11" s="464">
        <v>2.8814669286182149E-2</v>
      </c>
      <c r="J11" s="592" t="s">
        <v>192</v>
      </c>
      <c r="K11" s="622">
        <v>1469</v>
      </c>
      <c r="L11" s="132" t="s">
        <v>273</v>
      </c>
      <c r="M11" s="469">
        <v>7.7769625825385269E-2</v>
      </c>
      <c r="N11" s="600" t="s">
        <v>192</v>
      </c>
      <c r="O11" s="622">
        <v>1363</v>
      </c>
      <c r="P11" s="132" t="s">
        <v>273</v>
      </c>
      <c r="Q11" s="473">
        <v>-5.1094890510948732E-3</v>
      </c>
      <c r="R11" s="592" t="s">
        <v>199</v>
      </c>
      <c r="S11" s="622">
        <v>1278</v>
      </c>
      <c r="T11" s="132"/>
      <c r="U11" s="473">
        <v>-6.9930069930069783E-3</v>
      </c>
    </row>
    <row r="12" spans="2:21" s="28" customFormat="1" ht="27.75" customHeight="1">
      <c r="B12" s="101">
        <v>6</v>
      </c>
      <c r="C12" s="606" t="s">
        <v>192</v>
      </c>
      <c r="D12" s="622">
        <v>1641</v>
      </c>
      <c r="E12" s="464">
        <v>3.8607594936708844E-2</v>
      </c>
      <c r="F12" s="606" t="s">
        <v>199</v>
      </c>
      <c r="G12" s="622">
        <v>1438</v>
      </c>
      <c r="H12" s="132" t="s">
        <v>273</v>
      </c>
      <c r="I12" s="464">
        <v>2.9348604151753666E-2</v>
      </c>
      <c r="J12" s="592" t="s">
        <v>199</v>
      </c>
      <c r="K12" s="622">
        <v>1397</v>
      </c>
      <c r="L12" s="132" t="s">
        <v>273</v>
      </c>
      <c r="M12" s="469">
        <v>6.8042813455657436E-2</v>
      </c>
      <c r="N12" s="600" t="s">
        <v>199</v>
      </c>
      <c r="O12" s="622">
        <v>1308</v>
      </c>
      <c r="P12" s="132"/>
      <c r="Q12" s="473">
        <v>2.3474178403755763E-2</v>
      </c>
      <c r="R12" s="592" t="s">
        <v>182</v>
      </c>
      <c r="S12" s="622">
        <v>1228</v>
      </c>
      <c r="T12" s="132"/>
      <c r="U12" s="473">
        <v>0.17063870352716881</v>
      </c>
    </row>
    <row r="13" spans="2:21" s="28" customFormat="1" ht="27.75" customHeight="1">
      <c r="B13" s="101">
        <v>7</v>
      </c>
      <c r="C13" s="606" t="s">
        <v>198</v>
      </c>
      <c r="D13" s="622">
        <v>1521</v>
      </c>
      <c r="E13" s="464">
        <v>0.20714285714285707</v>
      </c>
      <c r="F13" s="606" t="s">
        <v>179</v>
      </c>
      <c r="G13" s="622">
        <v>1390</v>
      </c>
      <c r="H13" s="132" t="s">
        <v>273</v>
      </c>
      <c r="I13" s="464">
        <v>0.3162878787878789</v>
      </c>
      <c r="J13" s="592" t="s">
        <v>198</v>
      </c>
      <c r="K13" s="622">
        <v>1214</v>
      </c>
      <c r="L13" s="132" t="s">
        <v>273</v>
      </c>
      <c r="M13" s="469">
        <v>3.67207514944492E-2</v>
      </c>
      <c r="N13" s="600" t="s">
        <v>179</v>
      </c>
      <c r="O13" s="622">
        <v>1172</v>
      </c>
      <c r="P13" s="132"/>
      <c r="Q13" s="473">
        <v>-1.0135135135135087E-2</v>
      </c>
      <c r="R13" s="592" t="s">
        <v>179</v>
      </c>
      <c r="S13" s="622">
        <v>1184</v>
      </c>
      <c r="T13" s="132"/>
      <c r="U13" s="473">
        <v>5.6199821587868071E-2</v>
      </c>
    </row>
    <row r="14" spans="2:21" s="28" customFormat="1" ht="27.75" customHeight="1">
      <c r="B14" s="101">
        <v>8</v>
      </c>
      <c r="C14" s="606" t="s">
        <v>201</v>
      </c>
      <c r="D14" s="622">
        <v>1452</v>
      </c>
      <c r="E14" s="464">
        <v>0.10924369747899165</v>
      </c>
      <c r="F14" s="606" t="s">
        <v>201</v>
      </c>
      <c r="G14" s="622">
        <v>1309</v>
      </c>
      <c r="H14" s="132" t="s">
        <v>273</v>
      </c>
      <c r="I14" s="464">
        <v>8.092485549132955E-2</v>
      </c>
      <c r="J14" s="592" t="s">
        <v>201</v>
      </c>
      <c r="K14" s="622">
        <v>1211</v>
      </c>
      <c r="L14" s="132" t="s">
        <v>273</v>
      </c>
      <c r="M14" s="469">
        <v>0.120259019426457</v>
      </c>
      <c r="N14" s="600" t="s">
        <v>198</v>
      </c>
      <c r="O14" s="622">
        <v>1171</v>
      </c>
      <c r="P14" s="132"/>
      <c r="Q14" s="473">
        <v>8.9302325581395392E-2</v>
      </c>
      <c r="R14" s="592" t="s">
        <v>269</v>
      </c>
      <c r="S14" s="622">
        <v>1169</v>
      </c>
      <c r="T14" s="132" t="s">
        <v>273</v>
      </c>
      <c r="U14" s="473">
        <v>-8.0974842767295607E-2</v>
      </c>
    </row>
    <row r="15" spans="2:21" s="28" customFormat="1" ht="27.75" customHeight="1">
      <c r="B15" s="101">
        <v>9</v>
      </c>
      <c r="C15" s="606" t="s">
        <v>179</v>
      </c>
      <c r="D15" s="622">
        <v>1347</v>
      </c>
      <c r="E15" s="464">
        <v>-3.0935251798561159E-2</v>
      </c>
      <c r="F15" s="606" t="s">
        <v>198</v>
      </c>
      <c r="G15" s="622">
        <v>1260</v>
      </c>
      <c r="H15" s="132" t="s">
        <v>273</v>
      </c>
      <c r="I15" s="464">
        <v>3.7891268533772671E-2</v>
      </c>
      <c r="J15" s="592" t="s">
        <v>180</v>
      </c>
      <c r="K15" s="622">
        <v>1141</v>
      </c>
      <c r="L15" s="132" t="s">
        <v>273</v>
      </c>
      <c r="M15" s="469">
        <v>3.7272727272727346E-2</v>
      </c>
      <c r="N15" s="600" t="s">
        <v>269</v>
      </c>
      <c r="O15" s="622">
        <v>1105</v>
      </c>
      <c r="P15" s="132" t="s">
        <v>273</v>
      </c>
      <c r="Q15" s="473">
        <v>-5.4747647562018775E-2</v>
      </c>
      <c r="R15" s="592" t="s">
        <v>198</v>
      </c>
      <c r="S15" s="622">
        <v>1075</v>
      </c>
      <c r="T15" s="132"/>
      <c r="U15" s="473">
        <v>0.12683438155136262</v>
      </c>
    </row>
    <row r="16" spans="2:21" s="28" customFormat="1" ht="27.75" customHeight="1">
      <c r="B16" s="101">
        <v>10</v>
      </c>
      <c r="C16" s="606" t="s">
        <v>180</v>
      </c>
      <c r="D16" s="622">
        <v>1112</v>
      </c>
      <c r="E16" s="464">
        <v>-6.2555853440572351E-3</v>
      </c>
      <c r="F16" s="606" t="s">
        <v>180</v>
      </c>
      <c r="G16" s="622">
        <v>1119</v>
      </c>
      <c r="H16" s="132" t="s">
        <v>273</v>
      </c>
      <c r="I16" s="464">
        <v>-1.9281332164767795E-2</v>
      </c>
      <c r="J16" s="592" t="s">
        <v>269</v>
      </c>
      <c r="K16" s="622">
        <v>1083</v>
      </c>
      <c r="L16" s="132"/>
      <c r="M16" s="469">
        <v>-1.9909502262443479E-2</v>
      </c>
      <c r="N16" s="600" t="s">
        <v>180</v>
      </c>
      <c r="O16" s="622">
        <v>1100</v>
      </c>
      <c r="P16" s="132"/>
      <c r="Q16" s="473">
        <v>0.10441767068273089</v>
      </c>
      <c r="R16" s="592" t="s">
        <v>180</v>
      </c>
      <c r="S16" s="622">
        <v>996</v>
      </c>
      <c r="T16" s="132" t="s">
        <v>273</v>
      </c>
      <c r="U16" s="473">
        <v>0.16627634660421542</v>
      </c>
    </row>
    <row r="17" spans="1:21" s="28" customFormat="1" ht="27.75" customHeight="1">
      <c r="B17" s="101">
        <v>11</v>
      </c>
      <c r="C17" s="606" t="s">
        <v>247</v>
      </c>
      <c r="D17" s="622">
        <v>1084</v>
      </c>
      <c r="E17" s="464">
        <v>1.8796992481203034E-2</v>
      </c>
      <c r="F17" s="606" t="s">
        <v>247</v>
      </c>
      <c r="G17" s="622">
        <v>1064</v>
      </c>
      <c r="H17" s="132" t="s">
        <v>273</v>
      </c>
      <c r="I17" s="464">
        <v>-1.7543859649122862E-2</v>
      </c>
      <c r="J17" s="592" t="s">
        <v>179</v>
      </c>
      <c r="K17" s="622">
        <v>1056</v>
      </c>
      <c r="L17" s="132" t="s">
        <v>273</v>
      </c>
      <c r="M17" s="469">
        <v>-9.8976109215017094E-2</v>
      </c>
      <c r="N17" s="600" t="s">
        <v>201</v>
      </c>
      <c r="O17" s="622">
        <v>1081</v>
      </c>
      <c r="P17" s="132"/>
      <c r="Q17" s="473">
        <v>0.10193679918450571</v>
      </c>
      <c r="R17" s="592" t="s">
        <v>201</v>
      </c>
      <c r="S17" s="622">
        <v>981</v>
      </c>
      <c r="T17" s="132"/>
      <c r="U17" s="473">
        <v>3.4810126582278444E-2</v>
      </c>
    </row>
    <row r="18" spans="1:21" s="28" customFormat="1" ht="27.75" customHeight="1">
      <c r="B18" s="101">
        <v>12</v>
      </c>
      <c r="C18" s="606" t="s">
        <v>205</v>
      </c>
      <c r="D18" s="622">
        <v>814</v>
      </c>
      <c r="E18" s="464">
        <v>0.19882179675994105</v>
      </c>
      <c r="F18" s="606" t="s">
        <v>197</v>
      </c>
      <c r="G18" s="622">
        <v>761</v>
      </c>
      <c r="H18" s="132"/>
      <c r="I18" s="464">
        <v>5.2840158520475189E-3</v>
      </c>
      <c r="J18" s="592" t="s">
        <v>197</v>
      </c>
      <c r="K18" s="622">
        <v>757</v>
      </c>
      <c r="L18" s="132"/>
      <c r="M18" s="469">
        <v>4.8476454293628901E-2</v>
      </c>
      <c r="N18" s="600" t="s">
        <v>96</v>
      </c>
      <c r="O18" s="622">
        <v>759</v>
      </c>
      <c r="P18" s="132"/>
      <c r="Q18" s="473">
        <v>4.4016506189821225E-2</v>
      </c>
      <c r="R18" s="592" t="s">
        <v>96</v>
      </c>
      <c r="S18" s="622">
        <v>727</v>
      </c>
      <c r="T18" s="132"/>
      <c r="U18" s="473">
        <v>4.4540229885057459E-2</v>
      </c>
    </row>
    <row r="19" spans="1:21" s="28" customFormat="1" ht="27.75" customHeight="1">
      <c r="B19" s="101">
        <v>13</v>
      </c>
      <c r="C19" s="606" t="s">
        <v>197</v>
      </c>
      <c r="D19" s="622">
        <v>779</v>
      </c>
      <c r="E19" s="464">
        <v>2.3653088042050019E-2</v>
      </c>
      <c r="F19" s="606" t="s">
        <v>96</v>
      </c>
      <c r="G19" s="622">
        <v>748</v>
      </c>
      <c r="H19" s="132" t="s">
        <v>273</v>
      </c>
      <c r="I19" s="464">
        <v>3.8888888888888973E-2</v>
      </c>
      <c r="J19" s="592" t="s">
        <v>96</v>
      </c>
      <c r="K19" s="622">
        <v>720</v>
      </c>
      <c r="L19" s="132" t="s">
        <v>273</v>
      </c>
      <c r="M19" s="469">
        <v>-5.1383399209486202E-2</v>
      </c>
      <c r="N19" s="600" t="s">
        <v>191</v>
      </c>
      <c r="O19" s="622">
        <v>736</v>
      </c>
      <c r="P19" s="132"/>
      <c r="Q19" s="473">
        <v>4.1018387553040991E-2</v>
      </c>
      <c r="R19" s="592" t="s">
        <v>197</v>
      </c>
      <c r="S19" s="622">
        <v>720</v>
      </c>
      <c r="T19" s="132" t="s">
        <v>273</v>
      </c>
      <c r="U19" s="473">
        <v>-1.3869625520110951E-3</v>
      </c>
    </row>
    <row r="20" spans="1:21" s="28" customFormat="1" ht="27.75" customHeight="1">
      <c r="B20" s="101">
        <v>14</v>
      </c>
      <c r="C20" s="606" t="s">
        <v>96</v>
      </c>
      <c r="D20" s="622">
        <v>768</v>
      </c>
      <c r="E20" s="464">
        <v>2.673796791443861E-2</v>
      </c>
      <c r="F20" s="606" t="s">
        <v>7</v>
      </c>
      <c r="G20" s="622">
        <v>691</v>
      </c>
      <c r="H20" s="132" t="s">
        <v>273</v>
      </c>
      <c r="I20" s="464">
        <v>0.19550173010380623</v>
      </c>
      <c r="J20" s="592" t="s">
        <v>191</v>
      </c>
      <c r="K20" s="622">
        <v>719</v>
      </c>
      <c r="L20" s="132" t="s">
        <v>273</v>
      </c>
      <c r="M20" s="469">
        <v>-2.3097826086956541E-2</v>
      </c>
      <c r="N20" s="601" t="s">
        <v>197</v>
      </c>
      <c r="O20" s="622">
        <v>722</v>
      </c>
      <c r="P20" s="132"/>
      <c r="Q20" s="473">
        <v>2.7777777777777679E-3</v>
      </c>
      <c r="R20" s="593" t="s">
        <v>191</v>
      </c>
      <c r="S20" s="622">
        <v>707</v>
      </c>
      <c r="T20" s="132"/>
      <c r="U20" s="473">
        <v>1.8731988472622474E-2</v>
      </c>
    </row>
    <row r="21" spans="1:21" s="28" customFormat="1" ht="27.75" customHeight="1">
      <c r="B21" s="101">
        <v>15</v>
      </c>
      <c r="C21" s="606" t="s">
        <v>191</v>
      </c>
      <c r="D21" s="622">
        <v>707</v>
      </c>
      <c r="E21" s="464">
        <v>2.9112081513828159E-2</v>
      </c>
      <c r="F21" s="606" t="s">
        <v>191</v>
      </c>
      <c r="G21" s="622">
        <v>687</v>
      </c>
      <c r="H21" s="132" t="s">
        <v>273</v>
      </c>
      <c r="I21" s="464">
        <v>-4.4506258692628697E-2</v>
      </c>
      <c r="J21" s="592" t="s">
        <v>196</v>
      </c>
      <c r="K21" s="622">
        <v>631</v>
      </c>
      <c r="L21" s="132" t="s">
        <v>273</v>
      </c>
      <c r="M21" s="469">
        <v>1.6103059581320522E-2</v>
      </c>
      <c r="N21" s="600" t="s">
        <v>196</v>
      </c>
      <c r="O21" s="622">
        <v>621</v>
      </c>
      <c r="P21" s="132"/>
      <c r="Q21" s="473">
        <v>4.7217537942664478E-2</v>
      </c>
      <c r="R21" s="592" t="s">
        <v>196</v>
      </c>
      <c r="S21" s="622">
        <v>593</v>
      </c>
      <c r="T21" s="132"/>
      <c r="U21" s="473">
        <v>0.411904761904762</v>
      </c>
    </row>
    <row r="22" spans="1:21" s="28" customFormat="1" ht="27.75" customHeight="1">
      <c r="B22" s="101">
        <v>16</v>
      </c>
      <c r="C22" s="606" t="s">
        <v>7</v>
      </c>
      <c r="D22" s="622">
        <v>698</v>
      </c>
      <c r="E22" s="464">
        <v>1.013024602026058E-2</v>
      </c>
      <c r="F22" s="606" t="s">
        <v>205</v>
      </c>
      <c r="G22" s="622">
        <v>679</v>
      </c>
      <c r="H22" s="132" t="s">
        <v>273</v>
      </c>
      <c r="I22" s="464">
        <v>0.24587155963302743</v>
      </c>
      <c r="J22" s="593" t="s">
        <v>270</v>
      </c>
      <c r="K22" s="622">
        <v>613</v>
      </c>
      <c r="L22" s="132" t="s">
        <v>273</v>
      </c>
      <c r="M22" s="469">
        <v>0.10450450450450455</v>
      </c>
      <c r="N22" s="600" t="s">
        <v>270</v>
      </c>
      <c r="O22" s="622">
        <v>555</v>
      </c>
      <c r="P22" s="132" t="s">
        <v>273</v>
      </c>
      <c r="Q22" s="473">
        <v>2.9684601113172615E-2</v>
      </c>
      <c r="R22" s="592" t="s">
        <v>270</v>
      </c>
      <c r="S22" s="622">
        <v>539</v>
      </c>
      <c r="T22" s="132"/>
      <c r="U22" s="473">
        <v>-7.3664825046040328E-3</v>
      </c>
    </row>
    <row r="23" spans="1:21" s="28" customFormat="1" ht="27.75" customHeight="1">
      <c r="B23" s="101">
        <v>17</v>
      </c>
      <c r="C23" s="606" t="s">
        <v>194</v>
      </c>
      <c r="D23" s="622">
        <v>667</v>
      </c>
      <c r="E23" s="464">
        <v>1.2139605462822445E-2</v>
      </c>
      <c r="F23" s="606" t="s">
        <v>194</v>
      </c>
      <c r="G23" s="622">
        <v>659</v>
      </c>
      <c r="H23" s="132" t="s">
        <v>273</v>
      </c>
      <c r="I23" s="464">
        <v>7.5040783034257652E-2</v>
      </c>
      <c r="J23" s="592" t="s">
        <v>7</v>
      </c>
      <c r="K23" s="622">
        <v>578</v>
      </c>
      <c r="L23" s="132" t="s">
        <v>273</v>
      </c>
      <c r="M23" s="469">
        <v>0.56216216216216219</v>
      </c>
      <c r="N23" s="600" t="s">
        <v>205</v>
      </c>
      <c r="O23" s="622">
        <v>464</v>
      </c>
      <c r="P23" s="132"/>
      <c r="Q23" s="473">
        <v>8.4112149532710179E-2</v>
      </c>
      <c r="R23" s="592" t="s">
        <v>205</v>
      </c>
      <c r="S23" s="622">
        <v>428</v>
      </c>
      <c r="T23" s="132"/>
      <c r="U23" s="473">
        <v>7.268170426065157E-2</v>
      </c>
    </row>
    <row r="24" spans="1:21" s="28" customFormat="1" ht="27.75" customHeight="1">
      <c r="B24" s="101">
        <v>18</v>
      </c>
      <c r="C24" s="606" t="s">
        <v>196</v>
      </c>
      <c r="D24" s="622">
        <v>659</v>
      </c>
      <c r="E24" s="464">
        <v>4.5731707317073766E-3</v>
      </c>
      <c r="F24" s="606" t="s">
        <v>196</v>
      </c>
      <c r="G24" s="622">
        <v>656</v>
      </c>
      <c r="H24" s="132" t="s">
        <v>273</v>
      </c>
      <c r="I24" s="464">
        <v>3.961965134706813E-2</v>
      </c>
      <c r="J24" s="592" t="s">
        <v>205</v>
      </c>
      <c r="K24" s="622">
        <v>545</v>
      </c>
      <c r="L24" s="132" t="s">
        <v>273</v>
      </c>
      <c r="M24" s="469">
        <v>0.17456896551724133</v>
      </c>
      <c r="N24" s="600" t="s">
        <v>219</v>
      </c>
      <c r="O24" s="622">
        <v>444</v>
      </c>
      <c r="P24" s="132"/>
      <c r="Q24" s="473">
        <v>3.9812646370023463E-2</v>
      </c>
      <c r="R24" s="592" t="s">
        <v>219</v>
      </c>
      <c r="S24" s="622">
        <v>427</v>
      </c>
      <c r="T24" s="132"/>
      <c r="U24" s="473">
        <v>5.1724137931034475E-2</v>
      </c>
    </row>
    <row r="25" spans="1:21" s="28" customFormat="1" ht="27.75" customHeight="1">
      <c r="B25" s="101">
        <v>19</v>
      </c>
      <c r="C25" s="606" t="s">
        <v>219</v>
      </c>
      <c r="D25" s="622">
        <v>466</v>
      </c>
      <c r="E25" s="464">
        <v>9.6470588235294086E-2</v>
      </c>
      <c r="F25" s="606" t="s">
        <v>219</v>
      </c>
      <c r="G25" s="622">
        <v>425</v>
      </c>
      <c r="H25" s="132" t="s">
        <v>273</v>
      </c>
      <c r="I25" s="464">
        <v>-4.9217002237136431E-2</v>
      </c>
      <c r="J25" s="592" t="s">
        <v>219</v>
      </c>
      <c r="K25" s="622">
        <v>447</v>
      </c>
      <c r="L25" s="132" t="s">
        <v>273</v>
      </c>
      <c r="M25" s="469">
        <v>6.7567567567567988E-3</v>
      </c>
      <c r="N25" s="600" t="s">
        <v>272</v>
      </c>
      <c r="O25" s="622">
        <v>442</v>
      </c>
      <c r="P25" s="132"/>
      <c r="Q25" s="637">
        <v>1.0182648401826486</v>
      </c>
      <c r="R25" s="592" t="s">
        <v>7</v>
      </c>
      <c r="S25" s="622">
        <v>360</v>
      </c>
      <c r="T25" s="132" t="s">
        <v>273</v>
      </c>
      <c r="U25" s="473">
        <v>0.11111111111111116</v>
      </c>
    </row>
    <row r="26" spans="1:21" s="28" customFormat="1" ht="27.75" customHeight="1">
      <c r="B26" s="101">
        <v>20</v>
      </c>
      <c r="C26" s="606" t="s">
        <v>183</v>
      </c>
      <c r="D26" s="622">
        <v>360</v>
      </c>
      <c r="E26" s="464">
        <v>5.8823529411764719E-2</v>
      </c>
      <c r="F26" s="606" t="s">
        <v>183</v>
      </c>
      <c r="G26" s="622">
        <v>340</v>
      </c>
      <c r="H26" s="132" t="s">
        <v>273</v>
      </c>
      <c r="I26" s="464">
        <v>5.5900621118012417E-2</v>
      </c>
      <c r="J26" s="592" t="s">
        <v>208</v>
      </c>
      <c r="K26" s="622">
        <v>339</v>
      </c>
      <c r="L26" s="132" t="s">
        <v>273</v>
      </c>
      <c r="M26" s="469">
        <v>-3.1428571428571472E-2</v>
      </c>
      <c r="N26" s="600" t="s">
        <v>7</v>
      </c>
      <c r="O26" s="622">
        <v>370</v>
      </c>
      <c r="P26" s="132" t="s">
        <v>273</v>
      </c>
      <c r="Q26" s="473">
        <v>2.7777777777777679E-2</v>
      </c>
      <c r="R26" s="592" t="s">
        <v>208</v>
      </c>
      <c r="S26" s="622">
        <v>351</v>
      </c>
      <c r="T26" s="132"/>
      <c r="U26" s="473">
        <v>-3.0386740331491691E-2</v>
      </c>
    </row>
    <row r="27" spans="1:21" s="28" customFormat="1" ht="27.75" customHeight="1">
      <c r="B27" s="101">
        <v>21</v>
      </c>
      <c r="C27" s="606" t="s">
        <v>272</v>
      </c>
      <c r="D27" s="622">
        <v>356</v>
      </c>
      <c r="E27" s="464">
        <v>0.5822222222222222</v>
      </c>
      <c r="F27" s="606" t="s">
        <v>208</v>
      </c>
      <c r="G27" s="622">
        <v>323</v>
      </c>
      <c r="H27" s="132"/>
      <c r="I27" s="464">
        <v>-4.71976401179941E-2</v>
      </c>
      <c r="J27" s="592" t="s">
        <v>183</v>
      </c>
      <c r="K27" s="622">
        <v>322</v>
      </c>
      <c r="L27" s="132" t="s">
        <v>273</v>
      </c>
      <c r="M27" s="469">
        <v>-1.8292682926829285E-2</v>
      </c>
      <c r="N27" s="600" t="s">
        <v>208</v>
      </c>
      <c r="O27" s="622">
        <v>350</v>
      </c>
      <c r="P27" s="132"/>
      <c r="Q27" s="473">
        <v>-2.8490028490028019E-3</v>
      </c>
      <c r="R27" s="592" t="s">
        <v>183</v>
      </c>
      <c r="S27" s="622">
        <v>348</v>
      </c>
      <c r="T27" s="132"/>
      <c r="U27" s="473">
        <v>-8.5470085470085166E-3</v>
      </c>
    </row>
    <row r="28" spans="1:21" s="28" customFormat="1" ht="27.75" customHeight="1">
      <c r="B28" s="101">
        <v>22</v>
      </c>
      <c r="C28" s="606" t="s">
        <v>208</v>
      </c>
      <c r="D28" s="622">
        <v>356</v>
      </c>
      <c r="E28" s="464">
        <v>0.10216718266253877</v>
      </c>
      <c r="F28" s="606" t="s">
        <v>184</v>
      </c>
      <c r="G28" s="622">
        <v>273</v>
      </c>
      <c r="H28" s="132" t="s">
        <v>273</v>
      </c>
      <c r="I28" s="464">
        <v>3.0188679245283012E-2</v>
      </c>
      <c r="J28" s="592" t="s">
        <v>235</v>
      </c>
      <c r="K28" s="622">
        <v>281</v>
      </c>
      <c r="L28" s="132" t="s">
        <v>273</v>
      </c>
      <c r="M28" s="469">
        <v>4.8507462686567138E-2</v>
      </c>
      <c r="N28" s="600" t="s">
        <v>183</v>
      </c>
      <c r="O28" s="622">
        <v>328</v>
      </c>
      <c r="P28" s="132"/>
      <c r="Q28" s="473">
        <v>-5.7471264367816133E-2</v>
      </c>
      <c r="R28" s="592" t="s">
        <v>271</v>
      </c>
      <c r="S28" s="622">
        <v>314</v>
      </c>
      <c r="T28" s="132"/>
      <c r="U28" s="473">
        <v>2.614379084967311E-2</v>
      </c>
    </row>
    <row r="29" spans="1:21" s="28" customFormat="1" ht="27.75" customHeight="1">
      <c r="B29" s="101">
        <v>23</v>
      </c>
      <c r="C29" s="606" t="s">
        <v>184</v>
      </c>
      <c r="D29" s="622">
        <v>305</v>
      </c>
      <c r="E29" s="464">
        <v>0.11721611721611724</v>
      </c>
      <c r="F29" s="606" t="s">
        <v>235</v>
      </c>
      <c r="G29" s="622">
        <v>270</v>
      </c>
      <c r="H29" s="132"/>
      <c r="I29" s="464">
        <v>-3.9145907473309594E-2</v>
      </c>
      <c r="J29" s="592" t="s">
        <v>271</v>
      </c>
      <c r="K29" s="622">
        <v>265</v>
      </c>
      <c r="L29" s="132" t="s">
        <v>273</v>
      </c>
      <c r="M29" s="469">
        <v>-2.2140221402214055E-2</v>
      </c>
      <c r="N29" s="600" t="s">
        <v>271</v>
      </c>
      <c r="O29" s="622">
        <v>271</v>
      </c>
      <c r="P29" s="132"/>
      <c r="Q29" s="473">
        <v>-0.13694267515923564</v>
      </c>
      <c r="R29" s="592" t="s">
        <v>200</v>
      </c>
      <c r="S29" s="622">
        <v>266</v>
      </c>
      <c r="T29" s="132" t="s">
        <v>273</v>
      </c>
      <c r="U29" s="473">
        <v>-4.6594982078853042E-2</v>
      </c>
    </row>
    <row r="30" spans="1:21" s="28" customFormat="1" ht="27.75" customHeight="1">
      <c r="B30" s="101">
        <v>24</v>
      </c>
      <c r="C30" s="606" t="s">
        <v>235</v>
      </c>
      <c r="D30" s="622">
        <v>292</v>
      </c>
      <c r="E30" s="464">
        <v>8.1481481481481488E-2</v>
      </c>
      <c r="F30" s="606" t="s">
        <v>200</v>
      </c>
      <c r="G30" s="622">
        <v>263</v>
      </c>
      <c r="H30" s="132" t="s">
        <v>273</v>
      </c>
      <c r="I30" s="464">
        <v>1.1538461538461497E-2</v>
      </c>
      <c r="J30" s="592" t="s">
        <v>200</v>
      </c>
      <c r="K30" s="622">
        <v>260</v>
      </c>
      <c r="L30" s="132" t="s">
        <v>273</v>
      </c>
      <c r="M30" s="469">
        <v>-4.0590405904059046E-2</v>
      </c>
      <c r="N30" s="600" t="s">
        <v>200</v>
      </c>
      <c r="O30" s="622">
        <v>271</v>
      </c>
      <c r="P30" s="132"/>
      <c r="Q30" s="473">
        <v>1.8796992481203034E-2</v>
      </c>
      <c r="R30" s="592" t="s">
        <v>235</v>
      </c>
      <c r="S30" s="622">
        <v>264</v>
      </c>
      <c r="T30" s="132" t="s">
        <v>273</v>
      </c>
      <c r="U30" s="473">
        <v>3.937007874015741E-2</v>
      </c>
    </row>
    <row r="31" spans="1:21" s="28" customFormat="1" ht="27.75" customHeight="1" thickBot="1">
      <c r="B31" s="105">
        <v>25</v>
      </c>
      <c r="C31" s="607" t="s">
        <v>228</v>
      </c>
      <c r="D31" s="624">
        <v>280</v>
      </c>
      <c r="E31" s="465">
        <v>0.17154811715481166</v>
      </c>
      <c r="F31" s="607" t="s">
        <v>210</v>
      </c>
      <c r="G31" s="624">
        <v>241</v>
      </c>
      <c r="H31" s="133"/>
      <c r="I31" s="632">
        <v>-6.949806949806947E-2</v>
      </c>
      <c r="J31" s="594" t="s">
        <v>210</v>
      </c>
      <c r="K31" s="624">
        <v>259</v>
      </c>
      <c r="L31" s="133" t="s">
        <v>273</v>
      </c>
      <c r="M31" s="495">
        <v>-2.2641509433962259E-2</v>
      </c>
      <c r="N31" s="602" t="s">
        <v>235</v>
      </c>
      <c r="O31" s="624">
        <v>268</v>
      </c>
      <c r="P31" s="133" t="s">
        <v>273</v>
      </c>
      <c r="Q31" s="475">
        <v>1.5151515151515138E-2</v>
      </c>
      <c r="R31" s="594" t="s">
        <v>251</v>
      </c>
      <c r="S31" s="624">
        <v>246</v>
      </c>
      <c r="T31" s="133"/>
      <c r="U31" s="475">
        <v>5.579399141630903E-2</v>
      </c>
    </row>
    <row r="32" spans="1:21" ht="15" customHeight="1">
      <c r="A32" s="159"/>
      <c r="C32" s="608"/>
      <c r="F32" s="608"/>
    </row>
    <row r="33" spans="2:21" ht="15" customHeight="1">
      <c r="B33" s="160" t="s">
        <v>917</v>
      </c>
      <c r="C33" s="608"/>
      <c r="F33" s="608"/>
    </row>
    <row r="34" spans="2:21" ht="15" customHeight="1">
      <c r="C34" s="160"/>
      <c r="F34" s="160"/>
    </row>
    <row r="35" spans="2:21" ht="15" customHeight="1">
      <c r="C35" s="864" t="s">
        <v>915</v>
      </c>
    </row>
    <row r="36" spans="2:21" ht="16.5" customHeight="1">
      <c r="C36" s="864" t="s">
        <v>916</v>
      </c>
    </row>
    <row r="37" spans="2:21" ht="38.25" customHeight="1">
      <c r="C37" s="160"/>
      <c r="D37" s="93"/>
      <c r="E37" s="447"/>
      <c r="F37" s="867"/>
      <c r="G37" s="867"/>
      <c r="H37" s="867"/>
      <c r="I37" s="437"/>
      <c r="J37" s="867"/>
      <c r="K37" s="867"/>
      <c r="L37" s="867"/>
      <c r="M37" s="437"/>
      <c r="N37" s="612"/>
      <c r="O37" s="867"/>
      <c r="P37" s="867"/>
      <c r="Q37" s="437"/>
      <c r="R37" s="867"/>
      <c r="S37" s="867"/>
      <c r="T37" s="867"/>
    </row>
    <row r="38" spans="2:21" ht="13.35" customHeight="1" thickBot="1"/>
    <row r="39" spans="2:21" ht="30.75" customHeight="1">
      <c r="B39" s="1348" t="s">
        <v>211</v>
      </c>
      <c r="C39" s="1350" t="s">
        <v>787</v>
      </c>
      <c r="D39" s="1351"/>
      <c r="E39" s="1352"/>
      <c r="F39" s="1350" t="s">
        <v>779</v>
      </c>
      <c r="G39" s="1351"/>
      <c r="H39" s="1351"/>
      <c r="I39" s="1352"/>
      <c r="J39" s="1353" t="s">
        <v>781</v>
      </c>
      <c r="K39" s="1354"/>
      <c r="L39" s="1354"/>
      <c r="M39" s="1355"/>
      <c r="N39" s="1353" t="s">
        <v>783</v>
      </c>
      <c r="O39" s="1354"/>
      <c r="P39" s="1354"/>
      <c r="Q39" s="1355"/>
      <c r="R39" s="1353" t="s">
        <v>785</v>
      </c>
      <c r="S39" s="1354"/>
      <c r="T39" s="1354"/>
      <c r="U39" s="1355"/>
    </row>
    <row r="40" spans="2:21" ht="30.75" customHeight="1" thickBot="1">
      <c r="B40" s="1356"/>
      <c r="C40" s="137" t="s">
        <v>631</v>
      </c>
      <c r="D40" s="866" t="s">
        <v>551</v>
      </c>
      <c r="E40" s="444" t="s">
        <v>553</v>
      </c>
      <c r="F40" s="137" t="s">
        <v>631</v>
      </c>
      <c r="G40" s="1486" t="s">
        <v>551</v>
      </c>
      <c r="H40" s="1487"/>
      <c r="I40" s="444" t="s">
        <v>553</v>
      </c>
      <c r="J40" s="137" t="s">
        <v>631</v>
      </c>
      <c r="K40" s="1486" t="s">
        <v>551</v>
      </c>
      <c r="L40" s="1487"/>
      <c r="M40" s="444" t="s">
        <v>553</v>
      </c>
      <c r="N40" s="137" t="s">
        <v>631</v>
      </c>
      <c r="O40" s="1486" t="s">
        <v>551</v>
      </c>
      <c r="P40" s="1487"/>
      <c r="Q40" s="444" t="s">
        <v>553</v>
      </c>
      <c r="R40" s="137" t="s">
        <v>631</v>
      </c>
      <c r="S40" s="1486" t="s">
        <v>551</v>
      </c>
      <c r="T40" s="1487"/>
      <c r="U40" s="444" t="s">
        <v>553</v>
      </c>
    </row>
    <row r="41" spans="2:21" ht="27.75" customHeight="1">
      <c r="B41" s="120">
        <v>26</v>
      </c>
      <c r="C41" s="609" t="s">
        <v>200</v>
      </c>
      <c r="D41" s="626">
        <v>277</v>
      </c>
      <c r="E41" s="516">
        <v>5.323193916349811E-2</v>
      </c>
      <c r="F41" s="609" t="s">
        <v>228</v>
      </c>
      <c r="G41" s="626">
        <v>239</v>
      </c>
      <c r="H41" s="134"/>
      <c r="I41" s="516">
        <v>5.7522123893805288E-2</v>
      </c>
      <c r="J41" s="595" t="s">
        <v>228</v>
      </c>
      <c r="K41" s="626">
        <v>226</v>
      </c>
      <c r="L41" s="134" t="s">
        <v>273</v>
      </c>
      <c r="M41" s="482">
        <v>2.7272727272727337E-2</v>
      </c>
      <c r="N41" s="595" t="s">
        <v>210</v>
      </c>
      <c r="O41" s="626">
        <v>265</v>
      </c>
      <c r="P41" s="134"/>
      <c r="Q41" s="482">
        <v>0.16740088105726869</v>
      </c>
      <c r="R41" s="595" t="s">
        <v>210</v>
      </c>
      <c r="S41" s="629">
        <v>227</v>
      </c>
      <c r="T41" s="161"/>
      <c r="U41" s="482">
        <v>7.0754716981132004E-2</v>
      </c>
    </row>
    <row r="42" spans="2:21" ht="27.75" customHeight="1">
      <c r="B42" s="121">
        <v>27</v>
      </c>
      <c r="C42" s="610" t="s">
        <v>249</v>
      </c>
      <c r="D42" s="627">
        <v>259</v>
      </c>
      <c r="E42" s="477">
        <v>0.67096774193548381</v>
      </c>
      <c r="F42" s="610" t="s">
        <v>272</v>
      </c>
      <c r="G42" s="627">
        <v>225</v>
      </c>
      <c r="H42" s="135"/>
      <c r="I42" s="633">
        <v>2.7397260273972712E-2</v>
      </c>
      <c r="J42" s="596" t="s">
        <v>272</v>
      </c>
      <c r="K42" s="627">
        <v>219</v>
      </c>
      <c r="L42" s="135"/>
      <c r="M42" s="483">
        <v>-0.50452488687782804</v>
      </c>
      <c r="N42" s="596" t="s">
        <v>228</v>
      </c>
      <c r="O42" s="627">
        <v>220</v>
      </c>
      <c r="P42" s="135"/>
      <c r="Q42" s="483">
        <v>3.7735849056603765E-2</v>
      </c>
      <c r="R42" s="596" t="s">
        <v>272</v>
      </c>
      <c r="S42" s="627">
        <v>219</v>
      </c>
      <c r="T42" s="135"/>
      <c r="U42" s="483">
        <v>-0.40163934426229508</v>
      </c>
    </row>
    <row r="43" spans="2:21" ht="27.75" customHeight="1">
      <c r="B43" s="121">
        <v>28</v>
      </c>
      <c r="C43" s="610" t="s">
        <v>210</v>
      </c>
      <c r="D43" s="627">
        <v>228</v>
      </c>
      <c r="E43" s="477">
        <v>-5.3941908713692976E-2</v>
      </c>
      <c r="F43" s="610" t="s">
        <v>204</v>
      </c>
      <c r="G43" s="627">
        <v>192</v>
      </c>
      <c r="H43" s="135" t="s">
        <v>273</v>
      </c>
      <c r="I43" s="633">
        <v>0</v>
      </c>
      <c r="J43" s="596" t="s">
        <v>224</v>
      </c>
      <c r="K43" s="627">
        <v>199</v>
      </c>
      <c r="L43" s="135" t="s">
        <v>273</v>
      </c>
      <c r="M43" s="635">
        <v>-5.0000000000000044E-3</v>
      </c>
      <c r="N43" s="596" t="s">
        <v>224</v>
      </c>
      <c r="O43" s="627">
        <v>200</v>
      </c>
      <c r="P43" s="135"/>
      <c r="Q43" s="483">
        <v>-2.9126213592232997E-2</v>
      </c>
      <c r="R43" s="596" t="s">
        <v>228</v>
      </c>
      <c r="S43" s="627">
        <v>212</v>
      </c>
      <c r="T43" s="135"/>
      <c r="U43" s="483">
        <v>9.2783505154639068E-2</v>
      </c>
    </row>
    <row r="44" spans="2:21" ht="27.75" customHeight="1">
      <c r="B44" s="121">
        <v>29</v>
      </c>
      <c r="C44" s="610" t="s">
        <v>251</v>
      </c>
      <c r="D44" s="627">
        <v>221</v>
      </c>
      <c r="E44" s="477">
        <v>0.20765027322404372</v>
      </c>
      <c r="F44" s="610" t="s">
        <v>224</v>
      </c>
      <c r="G44" s="627">
        <v>192</v>
      </c>
      <c r="H44" s="135" t="s">
        <v>273</v>
      </c>
      <c r="I44" s="633">
        <v>-3.5175879396984966E-2</v>
      </c>
      <c r="J44" s="596" t="s">
        <v>181</v>
      </c>
      <c r="K44" s="627">
        <v>192</v>
      </c>
      <c r="L44" s="135" t="s">
        <v>273</v>
      </c>
      <c r="M44" s="483">
        <v>4.3478260869565188E-2</v>
      </c>
      <c r="N44" s="596" t="s">
        <v>181</v>
      </c>
      <c r="O44" s="627">
        <v>184</v>
      </c>
      <c r="P44" s="135" t="s">
        <v>273</v>
      </c>
      <c r="Q44" s="483">
        <v>-5.1546391752577359E-2</v>
      </c>
      <c r="R44" s="596" t="s">
        <v>224</v>
      </c>
      <c r="S44" s="627">
        <v>206</v>
      </c>
      <c r="T44" s="135"/>
      <c r="U44" s="483">
        <v>-3.7383177570093462E-2</v>
      </c>
    </row>
    <row r="45" spans="2:21" ht="27.75" customHeight="1">
      <c r="B45" s="121">
        <v>30</v>
      </c>
      <c r="C45" s="610" t="s">
        <v>181</v>
      </c>
      <c r="D45" s="627">
        <v>216</v>
      </c>
      <c r="E45" s="477">
        <v>0.125</v>
      </c>
      <c r="F45" s="610" t="s">
        <v>181</v>
      </c>
      <c r="G45" s="627">
        <v>192</v>
      </c>
      <c r="H45" s="135" t="s">
        <v>273</v>
      </c>
      <c r="I45" s="633">
        <v>0</v>
      </c>
      <c r="J45" s="596" t="s">
        <v>204</v>
      </c>
      <c r="K45" s="627">
        <v>192</v>
      </c>
      <c r="L45" s="135" t="s">
        <v>273</v>
      </c>
      <c r="M45" s="483">
        <v>0.21518987341772156</v>
      </c>
      <c r="N45" s="596" t="s">
        <v>216</v>
      </c>
      <c r="O45" s="627">
        <v>159</v>
      </c>
      <c r="P45" s="135"/>
      <c r="Q45" s="483">
        <v>-2.4539877300613466E-2</v>
      </c>
      <c r="R45" s="596" t="s">
        <v>181</v>
      </c>
      <c r="S45" s="627">
        <v>194</v>
      </c>
      <c r="T45" s="135" t="s">
        <v>273</v>
      </c>
      <c r="U45" s="483">
        <v>-6.2801932367149704E-2</v>
      </c>
    </row>
    <row r="46" spans="2:21" ht="27.75" customHeight="1">
      <c r="B46" s="121">
        <v>31</v>
      </c>
      <c r="C46" s="610" t="s">
        <v>204</v>
      </c>
      <c r="D46" s="627">
        <v>196</v>
      </c>
      <c r="E46" s="477">
        <v>2.0833333333333259E-2</v>
      </c>
      <c r="F46" s="610" t="s">
        <v>251</v>
      </c>
      <c r="G46" s="627">
        <v>183</v>
      </c>
      <c r="H46" s="135"/>
      <c r="I46" s="633">
        <v>0.1806451612903226</v>
      </c>
      <c r="J46" s="596" t="s">
        <v>251</v>
      </c>
      <c r="K46" s="627">
        <v>155</v>
      </c>
      <c r="L46" s="135"/>
      <c r="M46" s="483">
        <v>0.18320610687022909</v>
      </c>
      <c r="N46" s="596" t="s">
        <v>204</v>
      </c>
      <c r="O46" s="627">
        <v>158</v>
      </c>
      <c r="P46" s="135"/>
      <c r="Q46" s="483">
        <v>6.0402684563758413E-2</v>
      </c>
      <c r="R46" s="596" t="s">
        <v>216</v>
      </c>
      <c r="S46" s="627">
        <v>163</v>
      </c>
      <c r="T46" s="135"/>
      <c r="U46" s="483">
        <v>0.13986013986013979</v>
      </c>
    </row>
    <row r="47" spans="2:21" ht="27.75" customHeight="1">
      <c r="B47" s="121">
        <v>32</v>
      </c>
      <c r="C47" s="610" t="s">
        <v>221</v>
      </c>
      <c r="D47" s="627">
        <v>182</v>
      </c>
      <c r="E47" s="477">
        <v>0.28169014084507049</v>
      </c>
      <c r="F47" s="610" t="s">
        <v>249</v>
      </c>
      <c r="G47" s="627">
        <v>155</v>
      </c>
      <c r="H47" s="135" t="s">
        <v>273</v>
      </c>
      <c r="I47" s="636">
        <v>1.0666666666666669</v>
      </c>
      <c r="J47" s="596" t="s">
        <v>221</v>
      </c>
      <c r="K47" s="627">
        <v>125</v>
      </c>
      <c r="L47" s="135" t="s">
        <v>273</v>
      </c>
      <c r="M47" s="483">
        <v>0.68918918918918926</v>
      </c>
      <c r="N47" s="596" t="s">
        <v>251</v>
      </c>
      <c r="O47" s="627">
        <v>131</v>
      </c>
      <c r="P47" s="135"/>
      <c r="Q47" s="483">
        <v>-0.46747967479674801</v>
      </c>
      <c r="R47" s="596" t="s">
        <v>204</v>
      </c>
      <c r="S47" s="627">
        <v>149</v>
      </c>
      <c r="T47" s="135"/>
      <c r="U47" s="483">
        <v>0.1640625</v>
      </c>
    </row>
    <row r="48" spans="2:21" ht="27.75" customHeight="1">
      <c r="B48" s="121">
        <v>33</v>
      </c>
      <c r="C48" s="610" t="s">
        <v>224</v>
      </c>
      <c r="D48" s="627">
        <v>172</v>
      </c>
      <c r="E48" s="477">
        <v>-0.10416666666666663</v>
      </c>
      <c r="F48" s="610" t="s">
        <v>221</v>
      </c>
      <c r="G48" s="627">
        <v>142</v>
      </c>
      <c r="H48" s="135" t="s">
        <v>273</v>
      </c>
      <c r="I48" s="633">
        <v>0.1359999999999999</v>
      </c>
      <c r="J48" s="596" t="s">
        <v>186</v>
      </c>
      <c r="K48" s="627">
        <v>115</v>
      </c>
      <c r="L48" s="135" t="s">
        <v>273</v>
      </c>
      <c r="M48" s="483">
        <v>-3.3613445378151252E-2</v>
      </c>
      <c r="N48" s="596" t="s">
        <v>265</v>
      </c>
      <c r="O48" s="627">
        <v>126</v>
      </c>
      <c r="P48" s="135"/>
      <c r="Q48" s="483">
        <v>3.2786885245901676E-2</v>
      </c>
      <c r="R48" s="596" t="s">
        <v>265</v>
      </c>
      <c r="S48" s="627">
        <v>122</v>
      </c>
      <c r="T48" s="135"/>
      <c r="U48" s="483">
        <v>9.9099099099099197E-2</v>
      </c>
    </row>
    <row r="49" spans="2:21" ht="27.75" customHeight="1">
      <c r="B49" s="121">
        <v>34</v>
      </c>
      <c r="C49" s="610" t="s">
        <v>186</v>
      </c>
      <c r="D49" s="627">
        <v>140</v>
      </c>
      <c r="E49" s="477">
        <v>1.449275362318847E-2</v>
      </c>
      <c r="F49" s="610" t="s">
        <v>186</v>
      </c>
      <c r="G49" s="627">
        <v>138</v>
      </c>
      <c r="H49" s="135"/>
      <c r="I49" s="633">
        <v>0.19999999999999996</v>
      </c>
      <c r="J49" s="615" t="s">
        <v>212</v>
      </c>
      <c r="K49" s="627">
        <v>114</v>
      </c>
      <c r="L49" s="135"/>
      <c r="M49" s="483">
        <v>-3.3898305084745783E-2</v>
      </c>
      <c r="N49" s="596" t="s">
        <v>186</v>
      </c>
      <c r="O49" s="627">
        <v>119</v>
      </c>
      <c r="P49" s="135"/>
      <c r="Q49" s="483">
        <v>2.5862068965517349E-2</v>
      </c>
      <c r="R49" s="596" t="s">
        <v>186</v>
      </c>
      <c r="S49" s="627">
        <v>116</v>
      </c>
      <c r="T49" s="135" t="s">
        <v>273</v>
      </c>
      <c r="U49" s="483">
        <v>7.4074074074074181E-2</v>
      </c>
    </row>
    <row r="50" spans="2:21" ht="27.75" customHeight="1">
      <c r="B50" s="121">
        <v>35</v>
      </c>
      <c r="C50" s="610" t="s">
        <v>226</v>
      </c>
      <c r="D50" s="627">
        <v>138</v>
      </c>
      <c r="E50" s="477">
        <v>0.68292682926829262</v>
      </c>
      <c r="F50" s="610" t="s">
        <v>216</v>
      </c>
      <c r="G50" s="627">
        <v>130</v>
      </c>
      <c r="H50" s="135"/>
      <c r="I50" s="633">
        <v>0.38297872340425543</v>
      </c>
      <c r="J50" s="596" t="s">
        <v>217</v>
      </c>
      <c r="K50" s="627">
        <v>103</v>
      </c>
      <c r="L50" s="135"/>
      <c r="M50" s="483">
        <v>1.980198019801982E-2</v>
      </c>
      <c r="N50" s="615" t="s">
        <v>212</v>
      </c>
      <c r="O50" s="627">
        <v>118</v>
      </c>
      <c r="P50" s="135"/>
      <c r="Q50" s="483">
        <v>2.6086956521739202E-2</v>
      </c>
      <c r="R50" s="615" t="s">
        <v>212</v>
      </c>
      <c r="S50" s="627">
        <v>115</v>
      </c>
      <c r="T50" s="135"/>
      <c r="U50" s="483">
        <v>2.6785714285714191E-2</v>
      </c>
    </row>
    <row r="51" spans="2:21" ht="27.75" customHeight="1">
      <c r="B51" s="121">
        <v>36</v>
      </c>
      <c r="C51" s="615" t="s">
        <v>262</v>
      </c>
      <c r="D51" s="627">
        <v>131</v>
      </c>
      <c r="E51" s="630">
        <v>1.2203389830508473</v>
      </c>
      <c r="F51" s="610" t="s">
        <v>220</v>
      </c>
      <c r="G51" s="627">
        <v>121</v>
      </c>
      <c r="H51" s="135"/>
      <c r="I51" s="519">
        <v>0.30107526881720426</v>
      </c>
      <c r="J51" s="596" t="s">
        <v>216</v>
      </c>
      <c r="K51" s="627">
        <v>94</v>
      </c>
      <c r="L51" s="135" t="s">
        <v>273</v>
      </c>
      <c r="M51" s="519">
        <v>-0.4088050314465409</v>
      </c>
      <c r="N51" s="596" t="s">
        <v>217</v>
      </c>
      <c r="O51" s="627">
        <v>101</v>
      </c>
      <c r="P51" s="135"/>
      <c r="Q51" s="483">
        <v>-1.9417475728155331E-2</v>
      </c>
      <c r="R51" s="596" t="s">
        <v>217</v>
      </c>
      <c r="S51" s="627">
        <v>103</v>
      </c>
      <c r="T51" s="135"/>
      <c r="U51" s="483">
        <v>-9.6153846153845812E-3</v>
      </c>
    </row>
    <row r="52" spans="2:21" ht="27.75" customHeight="1">
      <c r="B52" s="121">
        <v>37</v>
      </c>
      <c r="C52" s="610" t="s">
        <v>216</v>
      </c>
      <c r="D52" s="627">
        <v>128</v>
      </c>
      <c r="E52" s="477">
        <v>-1.538461538461533E-2</v>
      </c>
      <c r="F52" s="614" t="s">
        <v>212</v>
      </c>
      <c r="G52" s="627">
        <v>116</v>
      </c>
      <c r="H52" s="135"/>
      <c r="I52" s="633">
        <v>1.7543859649122862E-2</v>
      </c>
      <c r="J52" s="596" t="s">
        <v>220</v>
      </c>
      <c r="K52" s="627">
        <v>93</v>
      </c>
      <c r="L52" s="135" t="s">
        <v>273</v>
      </c>
      <c r="M52" s="635">
        <v>0</v>
      </c>
      <c r="N52" s="596" t="s">
        <v>266</v>
      </c>
      <c r="O52" s="627">
        <v>94</v>
      </c>
      <c r="P52" s="135"/>
      <c r="Q52" s="483">
        <v>0.27027027027027017</v>
      </c>
      <c r="R52" s="596" t="s">
        <v>253</v>
      </c>
      <c r="S52" s="627">
        <v>86</v>
      </c>
      <c r="T52" s="135"/>
      <c r="U52" s="483">
        <v>4.8780487804878092E-2</v>
      </c>
    </row>
    <row r="53" spans="2:21" ht="27.75" customHeight="1">
      <c r="B53" s="121">
        <v>38</v>
      </c>
      <c r="C53" s="614" t="s">
        <v>918</v>
      </c>
      <c r="D53" s="627">
        <v>118</v>
      </c>
      <c r="E53" s="477">
        <v>1.7241379310344751E-2</v>
      </c>
      <c r="F53" s="610" t="s">
        <v>217</v>
      </c>
      <c r="G53" s="627">
        <v>111</v>
      </c>
      <c r="H53" s="135" t="s">
        <v>273</v>
      </c>
      <c r="I53" s="633">
        <v>7.7669902912621325E-2</v>
      </c>
      <c r="J53" s="596" t="s">
        <v>253</v>
      </c>
      <c r="K53" s="627">
        <v>93</v>
      </c>
      <c r="L53" s="135" t="s">
        <v>273</v>
      </c>
      <c r="M53" s="483">
        <v>1.0869565217391353E-2</v>
      </c>
      <c r="N53" s="596" t="s">
        <v>220</v>
      </c>
      <c r="O53" s="627">
        <v>93</v>
      </c>
      <c r="P53" s="135"/>
      <c r="Q53" s="483">
        <v>0.36764705882352944</v>
      </c>
      <c r="R53" s="596" t="s">
        <v>226</v>
      </c>
      <c r="S53" s="627">
        <v>86</v>
      </c>
      <c r="T53" s="135"/>
      <c r="U53" s="483">
        <v>2.3809523809523725E-2</v>
      </c>
    </row>
    <row r="54" spans="2:21" ht="27.75" customHeight="1">
      <c r="B54" s="121">
        <v>39</v>
      </c>
      <c r="C54" s="610" t="s">
        <v>255</v>
      </c>
      <c r="D54" s="627">
        <v>114</v>
      </c>
      <c r="E54" s="631">
        <v>0.10679611650485432</v>
      </c>
      <c r="F54" s="610" t="s">
        <v>253</v>
      </c>
      <c r="G54" s="627">
        <v>105</v>
      </c>
      <c r="H54" s="135" t="s">
        <v>273</v>
      </c>
      <c r="I54" s="519">
        <v>0.12903225806451624</v>
      </c>
      <c r="J54" s="596" t="s">
        <v>266</v>
      </c>
      <c r="K54" s="627">
        <v>88</v>
      </c>
      <c r="L54" s="135" t="s">
        <v>273</v>
      </c>
      <c r="M54" s="483">
        <v>-6.3829787234042534E-2</v>
      </c>
      <c r="N54" s="596" t="s">
        <v>253</v>
      </c>
      <c r="O54" s="627">
        <v>92</v>
      </c>
      <c r="P54" s="135"/>
      <c r="Q54" s="483">
        <v>6.9767441860465018E-2</v>
      </c>
      <c r="R54" s="596" t="s">
        <v>232</v>
      </c>
      <c r="S54" s="627">
        <v>77</v>
      </c>
      <c r="T54" s="135"/>
      <c r="U54" s="483">
        <v>-9.4117647058823528E-2</v>
      </c>
    </row>
    <row r="55" spans="2:21" ht="27.75" customHeight="1">
      <c r="B55" s="121">
        <v>40</v>
      </c>
      <c r="C55" s="610" t="s">
        <v>217</v>
      </c>
      <c r="D55" s="627">
        <v>113</v>
      </c>
      <c r="E55" s="477">
        <v>1.8018018018018056E-2</v>
      </c>
      <c r="F55" s="610" t="s">
        <v>255</v>
      </c>
      <c r="G55" s="627">
        <v>103</v>
      </c>
      <c r="H55" s="135" t="s">
        <v>273</v>
      </c>
      <c r="I55" s="633">
        <v>0.24096385542168686</v>
      </c>
      <c r="J55" s="596" t="s">
        <v>232</v>
      </c>
      <c r="K55" s="627">
        <v>85</v>
      </c>
      <c r="L55" s="135" t="s">
        <v>273</v>
      </c>
      <c r="M55" s="483">
        <v>3.6585365853658569E-2</v>
      </c>
      <c r="N55" s="596" t="s">
        <v>232</v>
      </c>
      <c r="O55" s="627">
        <v>82</v>
      </c>
      <c r="P55" s="135" t="s">
        <v>273</v>
      </c>
      <c r="Q55" s="483">
        <v>6.4935064935064846E-2</v>
      </c>
      <c r="R55" s="596" t="s">
        <v>229</v>
      </c>
      <c r="S55" s="627">
        <v>76</v>
      </c>
      <c r="T55" s="135"/>
      <c r="U55" s="483">
        <v>0</v>
      </c>
    </row>
    <row r="56" spans="2:21" ht="27.75" customHeight="1">
      <c r="B56" s="121">
        <v>41</v>
      </c>
      <c r="C56" s="610" t="s">
        <v>220</v>
      </c>
      <c r="D56" s="627">
        <v>113</v>
      </c>
      <c r="E56" s="477">
        <v>-6.6115702479338845E-2</v>
      </c>
      <c r="F56" s="610" t="s">
        <v>266</v>
      </c>
      <c r="G56" s="627">
        <v>100</v>
      </c>
      <c r="H56" s="135"/>
      <c r="I56" s="633">
        <v>0.13636363636363646</v>
      </c>
      <c r="J56" s="596" t="s">
        <v>255</v>
      </c>
      <c r="K56" s="627">
        <v>83</v>
      </c>
      <c r="L56" s="135"/>
      <c r="M56" s="483">
        <v>0.22058823529411775</v>
      </c>
      <c r="N56" s="596" t="s">
        <v>226</v>
      </c>
      <c r="O56" s="627">
        <v>81</v>
      </c>
      <c r="P56" s="135"/>
      <c r="Q56" s="483">
        <v>-5.8139534883720922E-2</v>
      </c>
      <c r="R56" s="596" t="s">
        <v>266</v>
      </c>
      <c r="S56" s="627">
        <v>74</v>
      </c>
      <c r="T56" s="135"/>
      <c r="U56" s="483">
        <v>0.80487804878048785</v>
      </c>
    </row>
    <row r="57" spans="2:21" ht="27.75" customHeight="1">
      <c r="B57" s="121">
        <v>42</v>
      </c>
      <c r="C57" s="610" t="s">
        <v>253</v>
      </c>
      <c r="D57" s="627">
        <v>111</v>
      </c>
      <c r="E57" s="477">
        <v>5.7142857142857162E-2</v>
      </c>
      <c r="F57" s="610" t="s">
        <v>226</v>
      </c>
      <c r="G57" s="627">
        <v>82</v>
      </c>
      <c r="H57" s="135"/>
      <c r="I57" s="633">
        <v>1.2345679012345734E-2</v>
      </c>
      <c r="J57" s="596" t="s">
        <v>229</v>
      </c>
      <c r="K57" s="627">
        <v>83</v>
      </c>
      <c r="L57" s="135" t="s">
        <v>273</v>
      </c>
      <c r="M57" s="483">
        <v>2.4691358024691468E-2</v>
      </c>
      <c r="N57" s="596" t="s">
        <v>229</v>
      </c>
      <c r="O57" s="627">
        <v>81</v>
      </c>
      <c r="P57" s="135"/>
      <c r="Q57" s="483">
        <v>6.578947368421062E-2</v>
      </c>
      <c r="R57" s="596" t="s">
        <v>244</v>
      </c>
      <c r="S57" s="627">
        <v>72</v>
      </c>
      <c r="T57" s="135"/>
      <c r="U57" s="483">
        <v>9.0909090909090828E-2</v>
      </c>
    </row>
    <row r="58" spans="2:21" ht="27.75" customHeight="1">
      <c r="B58" s="121">
        <v>43</v>
      </c>
      <c r="C58" s="610" t="s">
        <v>266</v>
      </c>
      <c r="D58" s="627">
        <v>97</v>
      </c>
      <c r="E58" s="477">
        <v>-3.0000000000000027E-2</v>
      </c>
      <c r="F58" s="610" t="s">
        <v>229</v>
      </c>
      <c r="G58" s="627">
        <v>81</v>
      </c>
      <c r="H58" s="135"/>
      <c r="I58" s="633">
        <v>-2.4096385542168641E-2</v>
      </c>
      <c r="J58" s="596" t="s">
        <v>226</v>
      </c>
      <c r="K58" s="627">
        <v>81</v>
      </c>
      <c r="L58" s="135" t="s">
        <v>273</v>
      </c>
      <c r="M58" s="635">
        <v>0</v>
      </c>
      <c r="N58" s="596" t="s">
        <v>244</v>
      </c>
      <c r="O58" s="627">
        <v>76</v>
      </c>
      <c r="P58" s="135"/>
      <c r="Q58" s="483">
        <v>5.555555555555558E-2</v>
      </c>
      <c r="R58" s="596" t="s">
        <v>220</v>
      </c>
      <c r="S58" s="627">
        <v>68</v>
      </c>
      <c r="T58" s="135"/>
      <c r="U58" s="483">
        <v>6.25E-2</v>
      </c>
    </row>
    <row r="59" spans="2:21" ht="27.75" customHeight="1">
      <c r="B59" s="121">
        <v>44</v>
      </c>
      <c r="C59" s="610" t="s">
        <v>229</v>
      </c>
      <c r="D59" s="627">
        <v>85</v>
      </c>
      <c r="E59" s="477">
        <v>4.9382716049382713E-2</v>
      </c>
      <c r="F59" s="610" t="s">
        <v>265</v>
      </c>
      <c r="G59" s="627">
        <v>80</v>
      </c>
      <c r="H59" s="135" t="s">
        <v>273</v>
      </c>
      <c r="I59" s="633">
        <v>1.2658227848101333E-2</v>
      </c>
      <c r="J59" s="596" t="s">
        <v>265</v>
      </c>
      <c r="K59" s="627">
        <v>79</v>
      </c>
      <c r="L59" s="135" t="s">
        <v>273</v>
      </c>
      <c r="M59" s="483">
        <v>-0.37301587301587302</v>
      </c>
      <c r="N59" s="596" t="s">
        <v>221</v>
      </c>
      <c r="O59" s="627">
        <v>74</v>
      </c>
      <c r="P59" s="135"/>
      <c r="Q59" s="483">
        <v>0.17460317460317465</v>
      </c>
      <c r="R59" s="597" t="s">
        <v>234</v>
      </c>
      <c r="S59" s="627">
        <v>67</v>
      </c>
      <c r="T59" s="135"/>
      <c r="U59" s="483">
        <v>8.0645161290322509E-2</v>
      </c>
    </row>
    <row r="60" spans="2:21" ht="27.75" customHeight="1">
      <c r="B60" s="121">
        <v>45</v>
      </c>
      <c r="C60" s="610" t="s">
        <v>244</v>
      </c>
      <c r="D60" s="627">
        <v>80</v>
      </c>
      <c r="E60" s="477">
        <v>9.5890410958904049E-2</v>
      </c>
      <c r="F60" s="610" t="s">
        <v>232</v>
      </c>
      <c r="G60" s="627">
        <v>79</v>
      </c>
      <c r="H60" s="135"/>
      <c r="I60" s="633">
        <v>-7.0588235294117618E-2</v>
      </c>
      <c r="J60" s="596" t="s">
        <v>249</v>
      </c>
      <c r="K60" s="627">
        <v>75</v>
      </c>
      <c r="L60" s="135"/>
      <c r="M60" s="483">
        <v>0.10294117647058831</v>
      </c>
      <c r="N60" s="596" t="s">
        <v>234</v>
      </c>
      <c r="O60" s="627">
        <v>70</v>
      </c>
      <c r="P60" s="135"/>
      <c r="Q60" s="483">
        <v>4.4776119402984982E-2</v>
      </c>
      <c r="R60" s="596" t="s">
        <v>263</v>
      </c>
      <c r="S60" s="627">
        <v>67</v>
      </c>
      <c r="T60" s="135"/>
      <c r="U60" s="483">
        <v>0</v>
      </c>
    </row>
    <row r="61" spans="2:21" ht="27.75" customHeight="1">
      <c r="B61" s="121">
        <v>46</v>
      </c>
      <c r="C61" s="610" t="s">
        <v>185</v>
      </c>
      <c r="D61" s="627">
        <v>79</v>
      </c>
      <c r="E61" s="477">
        <v>0.21538461538461529</v>
      </c>
      <c r="F61" s="610" t="s">
        <v>234</v>
      </c>
      <c r="G61" s="627">
        <v>77</v>
      </c>
      <c r="H61" s="135"/>
      <c r="I61" s="633">
        <v>5.4794520547945202E-2</v>
      </c>
      <c r="J61" s="596" t="s">
        <v>239</v>
      </c>
      <c r="K61" s="627">
        <v>74</v>
      </c>
      <c r="L61" s="135" t="s">
        <v>273</v>
      </c>
      <c r="M61" s="483">
        <v>0.51020408163265296</v>
      </c>
      <c r="N61" s="597" t="s">
        <v>249</v>
      </c>
      <c r="O61" s="627">
        <v>68</v>
      </c>
      <c r="P61" s="135"/>
      <c r="Q61" s="483">
        <v>4.6153846153846212E-2</v>
      </c>
      <c r="R61" s="615" t="s">
        <v>262</v>
      </c>
      <c r="S61" s="627">
        <v>66</v>
      </c>
      <c r="T61" s="135"/>
      <c r="U61" s="483">
        <v>-0.22352941176470587</v>
      </c>
    </row>
    <row r="62" spans="2:21" ht="27.75" customHeight="1">
      <c r="B62" s="121">
        <v>47</v>
      </c>
      <c r="C62" s="610" t="s">
        <v>232</v>
      </c>
      <c r="D62" s="627">
        <v>78</v>
      </c>
      <c r="E62" s="477">
        <v>-1.2658227848101222E-2</v>
      </c>
      <c r="F62" s="610" t="s">
        <v>244</v>
      </c>
      <c r="G62" s="627">
        <v>73</v>
      </c>
      <c r="H62" s="135"/>
      <c r="I62" s="633">
        <v>0</v>
      </c>
      <c r="J62" s="596" t="s">
        <v>234</v>
      </c>
      <c r="K62" s="627">
        <v>73</v>
      </c>
      <c r="L62" s="135" t="s">
        <v>273</v>
      </c>
      <c r="M62" s="483">
        <v>4.2857142857142927E-2</v>
      </c>
      <c r="N62" s="597" t="s">
        <v>255</v>
      </c>
      <c r="O62" s="627">
        <v>68</v>
      </c>
      <c r="P62" s="135"/>
      <c r="Q62" s="483">
        <v>4.6153846153846212E-2</v>
      </c>
      <c r="R62" s="597" t="s">
        <v>249</v>
      </c>
      <c r="S62" s="627">
        <v>65</v>
      </c>
      <c r="T62" s="135"/>
      <c r="U62" s="483">
        <v>-2.9850746268656692E-2</v>
      </c>
    </row>
    <row r="63" spans="2:21" ht="27.75" customHeight="1">
      <c r="B63" s="121">
        <v>48</v>
      </c>
      <c r="C63" s="610" t="s">
        <v>234</v>
      </c>
      <c r="D63" s="627">
        <v>77</v>
      </c>
      <c r="E63" s="477">
        <v>0</v>
      </c>
      <c r="F63" s="610" t="s">
        <v>240</v>
      </c>
      <c r="G63" s="627">
        <v>70</v>
      </c>
      <c r="H63" s="135"/>
      <c r="I63" s="633">
        <v>0.18644067796610164</v>
      </c>
      <c r="J63" s="597" t="s">
        <v>244</v>
      </c>
      <c r="K63" s="627">
        <v>73</v>
      </c>
      <c r="L63" s="135" t="s">
        <v>273</v>
      </c>
      <c r="M63" s="483">
        <v>-3.9473684210526327E-2</v>
      </c>
      <c r="N63" s="596" t="s">
        <v>263</v>
      </c>
      <c r="O63" s="627">
        <v>67</v>
      </c>
      <c r="P63" s="135"/>
      <c r="Q63" s="483">
        <v>0</v>
      </c>
      <c r="R63" s="596" t="s">
        <v>255</v>
      </c>
      <c r="S63" s="627">
        <v>65</v>
      </c>
      <c r="T63" s="135"/>
      <c r="U63" s="483">
        <v>0.1206896551724137</v>
      </c>
    </row>
    <row r="64" spans="2:21" ht="27.75" customHeight="1">
      <c r="B64" s="121">
        <v>49</v>
      </c>
      <c r="C64" s="610" t="s">
        <v>240</v>
      </c>
      <c r="D64" s="627">
        <v>72</v>
      </c>
      <c r="E64" s="477">
        <v>2.857142857142847E-2</v>
      </c>
      <c r="F64" s="610" t="s">
        <v>263</v>
      </c>
      <c r="G64" s="627">
        <v>68</v>
      </c>
      <c r="H64" s="135" t="s">
        <v>273</v>
      </c>
      <c r="I64" s="636">
        <v>2.4</v>
      </c>
      <c r="J64" s="615" t="s">
        <v>262</v>
      </c>
      <c r="K64" s="627">
        <v>61</v>
      </c>
      <c r="L64" s="135" t="s">
        <v>273</v>
      </c>
      <c r="M64" s="483">
        <v>1.6666666666666607E-2</v>
      </c>
      <c r="N64" s="596" t="s">
        <v>240</v>
      </c>
      <c r="O64" s="627">
        <v>60</v>
      </c>
      <c r="P64" s="135"/>
      <c r="Q64" s="483">
        <v>9.0909090909090828E-2</v>
      </c>
      <c r="R64" s="596" t="s">
        <v>221</v>
      </c>
      <c r="S64" s="627">
        <v>63</v>
      </c>
      <c r="T64" s="135"/>
      <c r="U64" s="483">
        <v>0.26</v>
      </c>
    </row>
    <row r="65" spans="2:21" ht="27.75" customHeight="1" thickBot="1">
      <c r="B65" s="122">
        <v>50</v>
      </c>
      <c r="C65" s="611" t="s">
        <v>263</v>
      </c>
      <c r="D65" s="628">
        <v>65</v>
      </c>
      <c r="E65" s="478">
        <v>-4.4117647058823484E-2</v>
      </c>
      <c r="F65" s="611" t="s">
        <v>185</v>
      </c>
      <c r="G65" s="628">
        <v>65</v>
      </c>
      <c r="H65" s="136"/>
      <c r="I65" s="634">
        <v>0.32653061224489788</v>
      </c>
      <c r="J65" s="603" t="s">
        <v>240</v>
      </c>
      <c r="K65" s="628">
        <v>59</v>
      </c>
      <c r="L65" s="136" t="s">
        <v>273</v>
      </c>
      <c r="M65" s="484">
        <v>-1.6666666666666718E-2</v>
      </c>
      <c r="N65" s="616" t="s">
        <v>262</v>
      </c>
      <c r="O65" s="628">
        <v>60</v>
      </c>
      <c r="P65" s="136"/>
      <c r="Q65" s="484">
        <v>-9.0909090909090939E-2</v>
      </c>
      <c r="R65" s="598" t="s">
        <v>240</v>
      </c>
      <c r="S65" s="628">
        <v>55</v>
      </c>
      <c r="T65" s="136"/>
      <c r="U65" s="484">
        <v>-6.7796610169491567E-2</v>
      </c>
    </row>
  </sheetData>
  <mergeCells count="20">
    <mergeCell ref="R5:U5"/>
    <mergeCell ref="G6:H6"/>
    <mergeCell ref="K6:L6"/>
    <mergeCell ref="O6:P6"/>
    <mergeCell ref="S6:T6"/>
    <mergeCell ref="B5:B6"/>
    <mergeCell ref="C5:E5"/>
    <mergeCell ref="F5:I5"/>
    <mergeCell ref="J5:M5"/>
    <mergeCell ref="N5:Q5"/>
    <mergeCell ref="R39:U39"/>
    <mergeCell ref="G40:H40"/>
    <mergeCell ref="K40:L40"/>
    <mergeCell ref="O40:P40"/>
    <mergeCell ref="S40:T40"/>
    <mergeCell ref="B39:B40"/>
    <mergeCell ref="C39:E39"/>
    <mergeCell ref="F39:I39"/>
    <mergeCell ref="J39:M39"/>
    <mergeCell ref="N39:Q39"/>
  </mergeCells>
  <phoneticPr fontId="34"/>
  <pageMargins left="0" right="0" top="0" bottom="0" header="0" footer="0"/>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85"/>
  <sheetViews>
    <sheetView view="pageBreakPreview" zoomScaleNormal="100" zoomScaleSheetLayoutView="100" workbookViewId="0">
      <selection activeCell="J47" sqref="J47:J56"/>
    </sheetView>
  </sheetViews>
  <sheetFormatPr defaultRowHeight="15" customHeight="1"/>
  <cols>
    <col min="1" max="9" width="8.375" customWidth="1"/>
    <col min="10" max="10" width="8.375" style="159" customWidth="1"/>
  </cols>
  <sheetData>
    <row r="1" spans="1:10" ht="31.5" customHeight="1"/>
    <row r="2" spans="1:10" ht="23.25" customHeight="1">
      <c r="C2" s="180"/>
      <c r="D2" s="1230" t="s">
        <v>3</v>
      </c>
      <c r="E2" s="1230"/>
      <c r="F2" s="1230"/>
      <c r="G2" s="1230"/>
    </row>
    <row r="3" spans="1:10" ht="46.5" customHeight="1">
      <c r="A3" s="193"/>
      <c r="B3" s="193"/>
      <c r="C3" s="193"/>
      <c r="D3" s="193"/>
      <c r="E3" s="193"/>
    </row>
    <row r="4" spans="1:10" ht="19.149999999999999" customHeight="1">
      <c r="A4" s="1229" t="s">
        <v>607</v>
      </c>
      <c r="B4" s="1229"/>
      <c r="C4" s="1229"/>
      <c r="D4" s="1229"/>
      <c r="E4" s="1229"/>
      <c r="F4" s="851" t="s">
        <v>642</v>
      </c>
      <c r="G4" s="851"/>
      <c r="H4" s="851"/>
      <c r="I4" s="851"/>
      <c r="J4" s="852">
        <v>1</v>
      </c>
    </row>
    <row r="5" spans="1:10" ht="19.149999999999999" customHeight="1">
      <c r="A5" s="194"/>
      <c r="B5" s="194"/>
      <c r="C5" s="194"/>
      <c r="D5" s="194"/>
      <c r="E5" s="194"/>
    </row>
    <row r="6" spans="1:10" ht="19.149999999999999" customHeight="1">
      <c r="A6" s="1229" t="s">
        <v>1751</v>
      </c>
      <c r="B6" s="1229"/>
      <c r="C6" s="1229"/>
      <c r="D6" s="1229"/>
      <c r="E6" s="1229"/>
      <c r="F6" s="851" t="s">
        <v>608</v>
      </c>
      <c r="G6" s="851"/>
      <c r="H6" s="851"/>
      <c r="I6" s="851"/>
      <c r="J6" s="852">
        <v>3</v>
      </c>
    </row>
    <row r="7" spans="1:10" ht="19.149999999999999" customHeight="1">
      <c r="A7" s="194" t="s">
        <v>610</v>
      </c>
      <c r="B7" s="194"/>
      <c r="C7" s="194"/>
      <c r="D7" s="194"/>
      <c r="E7" s="194"/>
      <c r="F7" t="s">
        <v>608</v>
      </c>
      <c r="J7" s="159">
        <v>4</v>
      </c>
    </row>
    <row r="8" spans="1:10" ht="19.149999999999999" customHeight="1">
      <c r="A8" s="1228" t="s">
        <v>612</v>
      </c>
      <c r="B8" s="1228"/>
      <c r="C8" s="1228"/>
      <c r="D8" s="1228"/>
      <c r="E8" s="1228"/>
      <c r="F8" t="s">
        <v>608</v>
      </c>
      <c r="J8" s="159">
        <v>4</v>
      </c>
    </row>
    <row r="9" spans="1:10" ht="19.149999999999999" customHeight="1">
      <c r="A9" s="1228" t="s">
        <v>611</v>
      </c>
      <c r="B9" s="1228"/>
      <c r="C9" s="1228"/>
      <c r="D9" s="1228"/>
      <c r="E9" s="1228"/>
      <c r="F9" t="s">
        <v>608</v>
      </c>
      <c r="J9" s="159">
        <v>4</v>
      </c>
    </row>
    <row r="10" spans="1:10" ht="19.149999999999999" customHeight="1">
      <c r="A10" s="1228" t="s">
        <v>613</v>
      </c>
      <c r="B10" s="1228"/>
      <c r="C10" s="1228"/>
      <c r="D10" s="1228"/>
      <c r="E10" s="1228"/>
      <c r="F10" t="s">
        <v>608</v>
      </c>
      <c r="J10" s="159">
        <v>5</v>
      </c>
    </row>
    <row r="11" spans="1:10" ht="19.149999999999999" customHeight="1">
      <c r="A11" s="1228" t="s">
        <v>614</v>
      </c>
      <c r="B11" s="1228"/>
      <c r="C11" s="1228"/>
      <c r="D11" s="1228"/>
      <c r="E11" s="1228"/>
      <c r="F11" t="s">
        <v>608</v>
      </c>
      <c r="J11" s="159">
        <v>8</v>
      </c>
    </row>
    <row r="12" spans="1:10" ht="19.149999999999999" customHeight="1">
      <c r="A12" s="1228"/>
      <c r="B12" s="1228"/>
      <c r="C12" s="1228"/>
      <c r="D12" s="1228"/>
      <c r="E12" s="1228"/>
    </row>
    <row r="13" spans="1:10" ht="19.149999999999999" customHeight="1">
      <c r="A13" s="1229" t="s">
        <v>1736</v>
      </c>
      <c r="B13" s="1229"/>
      <c r="C13" s="1229"/>
      <c r="D13" s="1229"/>
      <c r="E13" s="1229"/>
      <c r="F13" s="851" t="s">
        <v>608</v>
      </c>
      <c r="G13" s="851"/>
      <c r="H13" s="851"/>
      <c r="I13" s="851"/>
      <c r="J13" s="852">
        <v>13</v>
      </c>
    </row>
    <row r="14" spans="1:10" ht="19.149999999999999" customHeight="1">
      <c r="A14" s="1228" t="s">
        <v>1180</v>
      </c>
      <c r="B14" s="1228"/>
      <c r="C14" s="1228"/>
      <c r="D14" s="1228"/>
      <c r="E14" s="1228"/>
      <c r="F14" t="s">
        <v>608</v>
      </c>
      <c r="J14" s="159">
        <v>14</v>
      </c>
    </row>
    <row r="15" spans="1:10" ht="19.149999999999999" customHeight="1">
      <c r="A15" s="1228" t="s">
        <v>1181</v>
      </c>
      <c r="B15" s="1228"/>
      <c r="C15" s="1228"/>
      <c r="D15" s="1228"/>
      <c r="E15" s="1228"/>
      <c r="F15" t="s">
        <v>608</v>
      </c>
      <c r="J15" s="159">
        <v>20</v>
      </c>
    </row>
    <row r="16" spans="1:10" ht="19.149999999999999" customHeight="1">
      <c r="A16" s="1228" t="s">
        <v>1114</v>
      </c>
      <c r="B16" s="1228"/>
      <c r="C16" s="1228"/>
      <c r="D16" s="1228"/>
      <c r="E16" s="1228"/>
      <c r="F16" t="s">
        <v>608</v>
      </c>
      <c r="J16" s="159">
        <v>22</v>
      </c>
    </row>
    <row r="17" spans="1:10" ht="19.149999999999999" customHeight="1">
      <c r="A17" s="1228" t="s">
        <v>1115</v>
      </c>
      <c r="B17" s="1228"/>
      <c r="C17" s="1228"/>
      <c r="D17" s="1228"/>
      <c r="E17" s="1228"/>
      <c r="F17" t="s">
        <v>608</v>
      </c>
      <c r="J17" s="159">
        <v>23</v>
      </c>
    </row>
    <row r="18" spans="1:10" ht="19.149999999999999" customHeight="1">
      <c r="A18" s="1228" t="s">
        <v>1116</v>
      </c>
      <c r="B18" s="1228"/>
      <c r="C18" s="1228"/>
      <c r="D18" s="1228"/>
      <c r="E18" s="1228"/>
      <c r="F18" t="s">
        <v>608</v>
      </c>
      <c r="J18" s="159">
        <v>24</v>
      </c>
    </row>
    <row r="19" spans="1:10" ht="19.149999999999999" customHeight="1">
      <c r="A19" s="1228" t="s">
        <v>1182</v>
      </c>
      <c r="B19" s="1228"/>
      <c r="C19" s="1228"/>
      <c r="D19" s="1228"/>
      <c r="E19" s="1228"/>
      <c r="F19" t="s">
        <v>608</v>
      </c>
      <c r="J19" s="159">
        <v>25</v>
      </c>
    </row>
    <row r="20" spans="1:10" ht="19.149999999999999" customHeight="1">
      <c r="A20" s="1228" t="s">
        <v>1183</v>
      </c>
      <c r="B20" s="1228"/>
      <c r="C20" s="1228"/>
      <c r="D20" s="1228"/>
      <c r="E20" s="1228"/>
      <c r="F20" t="s">
        <v>608</v>
      </c>
      <c r="J20" s="159">
        <v>26</v>
      </c>
    </row>
    <row r="21" spans="1:10" ht="19.149999999999999" customHeight="1">
      <c r="A21" s="1228" t="s">
        <v>1184</v>
      </c>
      <c r="B21" s="1228"/>
      <c r="C21" s="1228"/>
      <c r="D21" s="1228"/>
      <c r="E21" s="1228"/>
      <c r="F21" t="s">
        <v>608</v>
      </c>
      <c r="J21" s="159">
        <v>27</v>
      </c>
    </row>
    <row r="22" spans="1:10" ht="19.149999999999999" customHeight="1">
      <c r="A22" s="1228" t="s">
        <v>1117</v>
      </c>
      <c r="B22" s="1228"/>
      <c r="C22" s="1228"/>
      <c r="D22" s="1228"/>
      <c r="E22" s="1228"/>
      <c r="F22" t="s">
        <v>608</v>
      </c>
      <c r="J22" s="159">
        <v>28</v>
      </c>
    </row>
    <row r="23" spans="1:10" ht="19.149999999999999" customHeight="1">
      <c r="A23" s="1228" t="s">
        <v>1118</v>
      </c>
      <c r="B23" s="1228"/>
      <c r="C23" s="1228"/>
      <c r="D23" s="1228"/>
      <c r="E23" s="1228"/>
      <c r="F23" t="s">
        <v>608</v>
      </c>
      <c r="J23" s="159">
        <v>30</v>
      </c>
    </row>
    <row r="24" spans="1:10" ht="19.149999999999999" customHeight="1">
      <c r="A24" s="1228" t="s">
        <v>1119</v>
      </c>
      <c r="B24" s="1228"/>
      <c r="C24" s="1228"/>
      <c r="D24" s="1228"/>
      <c r="E24" s="1228"/>
      <c r="F24" t="s">
        <v>608</v>
      </c>
      <c r="J24" s="159">
        <v>32</v>
      </c>
    </row>
    <row r="25" spans="1:10" ht="19.149999999999999" customHeight="1">
      <c r="A25" s="1228" t="s">
        <v>1174</v>
      </c>
      <c r="B25" s="1228"/>
      <c r="C25" s="1228"/>
      <c r="D25" s="1228"/>
      <c r="E25" s="1228"/>
      <c r="F25" t="s">
        <v>608</v>
      </c>
      <c r="J25" s="159">
        <v>34</v>
      </c>
    </row>
    <row r="26" spans="1:10" ht="19.149999999999999" customHeight="1">
      <c r="A26" s="1228" t="s">
        <v>1175</v>
      </c>
      <c r="B26" s="1228"/>
      <c r="C26" s="1228"/>
      <c r="D26" s="1228"/>
      <c r="E26" s="1228"/>
      <c r="F26" t="s">
        <v>608</v>
      </c>
      <c r="J26" s="159">
        <v>36</v>
      </c>
    </row>
    <row r="27" spans="1:10" ht="19.149999999999999" customHeight="1">
      <c r="A27" s="1228" t="s">
        <v>1176</v>
      </c>
      <c r="B27" s="1228"/>
      <c r="C27" s="1228"/>
      <c r="D27" s="1228"/>
      <c r="E27" s="1228"/>
      <c r="F27" t="s">
        <v>608</v>
      </c>
      <c r="J27" s="159">
        <v>38</v>
      </c>
    </row>
    <row r="28" spans="1:10" ht="19.149999999999999" customHeight="1">
      <c r="A28" s="1228" t="s">
        <v>1185</v>
      </c>
      <c r="B28" s="1228"/>
      <c r="C28" s="1228"/>
      <c r="D28" s="1228"/>
      <c r="E28" s="1228"/>
      <c r="F28" t="s">
        <v>608</v>
      </c>
      <c r="J28" s="159">
        <v>40</v>
      </c>
    </row>
    <row r="29" spans="1:10" ht="19.149999999999999" customHeight="1">
      <c r="A29" s="1228" t="s">
        <v>1186</v>
      </c>
      <c r="B29" s="1228"/>
      <c r="C29" s="1228"/>
      <c r="D29" s="1228"/>
      <c r="E29" s="1228"/>
      <c r="F29" t="s">
        <v>608</v>
      </c>
      <c r="J29" s="159">
        <v>49</v>
      </c>
    </row>
    <row r="30" spans="1:10" ht="19.149999999999999" customHeight="1">
      <c r="A30" s="1228" t="s">
        <v>1177</v>
      </c>
      <c r="B30" s="1228"/>
      <c r="C30" s="1228"/>
      <c r="D30" s="1228"/>
      <c r="E30" s="1228"/>
      <c r="F30" t="s">
        <v>608</v>
      </c>
      <c r="J30" s="159">
        <v>50</v>
      </c>
    </row>
    <row r="31" spans="1:10" ht="19.149999999999999" customHeight="1">
      <c r="A31" s="1228" t="s">
        <v>1178</v>
      </c>
      <c r="B31" s="1228"/>
      <c r="C31" s="1228"/>
      <c r="D31" s="1228"/>
      <c r="E31" s="1228"/>
      <c r="F31" t="s">
        <v>608</v>
      </c>
      <c r="J31" s="159">
        <v>51</v>
      </c>
    </row>
    <row r="32" spans="1:10" ht="19.149999999999999" customHeight="1">
      <c r="A32" s="1228" t="s">
        <v>1179</v>
      </c>
      <c r="B32" s="1228"/>
      <c r="C32" s="1228"/>
      <c r="D32" s="1228"/>
      <c r="E32" s="1228"/>
      <c r="F32" t="s">
        <v>608</v>
      </c>
      <c r="J32" s="159">
        <v>51</v>
      </c>
    </row>
    <row r="33" spans="1:10" ht="19.149999999999999" customHeight="1">
      <c r="A33" s="1228"/>
      <c r="B33" s="1228"/>
      <c r="C33" s="1228"/>
      <c r="D33" s="1228"/>
      <c r="E33" s="1228"/>
    </row>
    <row r="34" spans="1:10" ht="19.149999999999999" customHeight="1">
      <c r="A34" s="1229" t="s">
        <v>1737</v>
      </c>
      <c r="B34" s="1229"/>
      <c r="C34" s="1229"/>
      <c r="D34" s="1229"/>
      <c r="E34" s="1229"/>
      <c r="F34" s="851" t="s">
        <v>608</v>
      </c>
      <c r="G34" s="851"/>
      <c r="H34" s="851"/>
      <c r="I34" s="851"/>
      <c r="J34" s="852">
        <v>53</v>
      </c>
    </row>
    <row r="35" spans="1:10" ht="19.149999999999999" customHeight="1">
      <c r="A35" s="1228" t="s">
        <v>1187</v>
      </c>
      <c r="B35" s="1228"/>
      <c r="C35" s="1228"/>
      <c r="D35" s="1228"/>
      <c r="E35" s="1228"/>
      <c r="F35" t="s">
        <v>608</v>
      </c>
      <c r="J35" s="159">
        <v>54</v>
      </c>
    </row>
    <row r="36" spans="1:10" ht="19.149999999999999" customHeight="1">
      <c r="A36" s="1228" t="s">
        <v>1188</v>
      </c>
      <c r="B36" s="1228"/>
      <c r="C36" s="1228"/>
      <c r="D36" s="1228"/>
      <c r="E36" s="1228"/>
      <c r="F36" t="s">
        <v>608</v>
      </c>
      <c r="J36" s="159">
        <v>60</v>
      </c>
    </row>
    <row r="37" spans="1:10" ht="19.149999999999999" customHeight="1">
      <c r="A37" s="1228" t="s">
        <v>1189</v>
      </c>
      <c r="B37" s="1228"/>
      <c r="C37" s="1228"/>
      <c r="D37" s="1228"/>
      <c r="E37" s="1228"/>
      <c r="F37" t="s">
        <v>608</v>
      </c>
      <c r="J37" s="159">
        <v>62</v>
      </c>
    </row>
    <row r="38" spans="1:10" ht="19.149999999999999" customHeight="1">
      <c r="A38" s="1228" t="s">
        <v>1190</v>
      </c>
      <c r="B38" s="1228"/>
      <c r="C38" s="1228"/>
      <c r="D38" s="1228"/>
      <c r="E38" s="1228"/>
      <c r="F38" t="s">
        <v>608</v>
      </c>
      <c r="J38" s="159">
        <v>63</v>
      </c>
    </row>
    <row r="39" spans="1:10" ht="19.149999999999999" customHeight="1">
      <c r="A39" s="1228" t="s">
        <v>1734</v>
      </c>
      <c r="B39" s="1228"/>
      <c r="C39" s="1228"/>
      <c r="D39" s="1228"/>
      <c r="E39" s="1228"/>
      <c r="F39" t="s">
        <v>608</v>
      </c>
      <c r="J39" s="159">
        <v>65</v>
      </c>
    </row>
    <row r="40" spans="1:10" ht="19.149999999999999" customHeight="1">
      <c r="A40" s="1228" t="s">
        <v>1735</v>
      </c>
      <c r="B40" s="1228"/>
      <c r="C40" s="1228"/>
      <c r="D40" s="1228"/>
      <c r="E40" s="1228"/>
      <c r="F40" t="s">
        <v>608</v>
      </c>
      <c r="J40" s="159">
        <v>66</v>
      </c>
    </row>
    <row r="41" spans="1:10" ht="19.149999999999999" customHeight="1">
      <c r="A41" s="1228"/>
      <c r="B41" s="1228"/>
      <c r="C41" s="1228"/>
      <c r="D41" s="1228"/>
      <c r="E41" s="1228"/>
    </row>
    <row r="42" spans="1:10" ht="21.75" customHeight="1">
      <c r="A42" s="847"/>
      <c r="B42" s="847"/>
      <c r="C42" s="847"/>
      <c r="D42" s="847"/>
      <c r="E42" s="847"/>
    </row>
    <row r="43" spans="1:10" ht="19.149999999999999" customHeight="1">
      <c r="A43" s="1228"/>
      <c r="B43" s="1228"/>
      <c r="C43" s="1228"/>
      <c r="D43" s="1228"/>
      <c r="E43" s="1228"/>
    </row>
    <row r="44" spans="1:10" ht="19.149999999999999" customHeight="1">
      <c r="A44" s="1228"/>
      <c r="B44" s="1228"/>
      <c r="C44" s="1228"/>
      <c r="D44" s="1228"/>
      <c r="E44" s="1228"/>
    </row>
    <row r="45" spans="1:10" ht="19.149999999999999" customHeight="1">
      <c r="A45" s="1228"/>
      <c r="B45" s="1228"/>
      <c r="C45" s="1228"/>
      <c r="D45" s="1228"/>
      <c r="E45" s="1228"/>
    </row>
    <row r="46" spans="1:10" ht="19.149999999999999" customHeight="1">
      <c r="A46" s="851" t="s">
        <v>1753</v>
      </c>
      <c r="B46" s="851"/>
      <c r="C46" s="851"/>
      <c r="D46" s="851"/>
      <c r="E46" s="851"/>
      <c r="F46" s="851" t="s">
        <v>608</v>
      </c>
      <c r="G46" s="851"/>
      <c r="H46" s="851"/>
      <c r="I46" s="851"/>
      <c r="J46" s="852">
        <v>75</v>
      </c>
    </row>
    <row r="47" spans="1:10" ht="19.149999999999999" customHeight="1">
      <c r="B47" t="s">
        <v>615</v>
      </c>
      <c r="F47" t="s">
        <v>608</v>
      </c>
      <c r="J47" s="159">
        <v>76</v>
      </c>
    </row>
    <row r="48" spans="1:10" ht="19.149999999999999" customHeight="1">
      <c r="B48" t="s">
        <v>616</v>
      </c>
      <c r="F48" t="s">
        <v>608</v>
      </c>
      <c r="J48" s="159">
        <v>78</v>
      </c>
    </row>
    <row r="49" spans="1:10" ht="19.149999999999999" customHeight="1">
      <c r="B49" t="s">
        <v>617</v>
      </c>
      <c r="F49" t="s">
        <v>608</v>
      </c>
      <c r="J49" s="159">
        <v>118</v>
      </c>
    </row>
    <row r="50" spans="1:10" ht="19.149999999999999" customHeight="1">
      <c r="B50" t="s">
        <v>618</v>
      </c>
      <c r="F50" t="s">
        <v>608</v>
      </c>
      <c r="J50" s="159">
        <v>134</v>
      </c>
    </row>
    <row r="51" spans="1:10" ht="19.149999999999999" customHeight="1">
      <c r="B51" t="s">
        <v>1120</v>
      </c>
      <c r="F51" t="s">
        <v>608</v>
      </c>
      <c r="J51" s="159">
        <v>178</v>
      </c>
    </row>
    <row r="52" spans="1:10" ht="19.149999999999999" customHeight="1">
      <c r="B52" t="s">
        <v>619</v>
      </c>
      <c r="F52" t="s">
        <v>608</v>
      </c>
      <c r="J52" s="159">
        <v>188</v>
      </c>
    </row>
    <row r="53" spans="1:10" ht="19.149999999999999" customHeight="1">
      <c r="B53" t="s">
        <v>620</v>
      </c>
      <c r="F53" t="s">
        <v>608</v>
      </c>
      <c r="J53" s="159">
        <v>200</v>
      </c>
    </row>
    <row r="54" spans="1:10" ht="19.149999999999999" customHeight="1">
      <c r="B54" t="s">
        <v>1121</v>
      </c>
      <c r="F54" t="s">
        <v>608</v>
      </c>
      <c r="J54" s="159">
        <v>246</v>
      </c>
    </row>
    <row r="55" spans="1:10" ht="19.149999999999999" customHeight="1">
      <c r="B55" t="s">
        <v>621</v>
      </c>
      <c r="F55" t="s">
        <v>608</v>
      </c>
      <c r="J55" s="159">
        <v>256</v>
      </c>
    </row>
    <row r="56" spans="1:10" ht="19.149999999999999" customHeight="1">
      <c r="B56" t="s">
        <v>622</v>
      </c>
      <c r="F56" t="s">
        <v>608</v>
      </c>
      <c r="J56" s="159">
        <v>264</v>
      </c>
    </row>
    <row r="57" spans="1:10" ht="19.149999999999999" customHeight="1">
      <c r="A57" s="1228"/>
      <c r="B57" s="1228"/>
      <c r="C57" s="1228"/>
      <c r="D57" s="1228"/>
      <c r="E57" s="1228"/>
    </row>
    <row r="58" spans="1:10" ht="19.149999999999999" customHeight="1">
      <c r="A58" s="851" t="s">
        <v>1754</v>
      </c>
      <c r="B58" s="851"/>
      <c r="C58" s="851"/>
      <c r="D58" s="851"/>
      <c r="E58" s="851"/>
      <c r="F58" s="851" t="s">
        <v>608</v>
      </c>
      <c r="G58" s="851"/>
      <c r="H58" s="851"/>
      <c r="I58" s="851"/>
      <c r="J58" s="852">
        <v>283</v>
      </c>
    </row>
    <row r="59" spans="1:10" ht="19.149999999999999" customHeight="1">
      <c r="B59" t="s">
        <v>615</v>
      </c>
      <c r="F59" t="s">
        <v>608</v>
      </c>
      <c r="J59" s="159">
        <v>284</v>
      </c>
    </row>
    <row r="60" spans="1:10" ht="19.149999999999999" customHeight="1">
      <c r="B60" t="s">
        <v>616</v>
      </c>
      <c r="F60" t="s">
        <v>608</v>
      </c>
      <c r="J60" s="159">
        <v>286</v>
      </c>
    </row>
    <row r="61" spans="1:10" ht="19.149999999999999" customHeight="1">
      <c r="B61" t="s">
        <v>617</v>
      </c>
      <c r="F61" t="s">
        <v>608</v>
      </c>
      <c r="J61" s="159">
        <v>290</v>
      </c>
    </row>
    <row r="62" spans="1:10" ht="19.149999999999999" customHeight="1">
      <c r="B62" t="s">
        <v>618</v>
      </c>
      <c r="F62" t="s">
        <v>608</v>
      </c>
      <c r="J62" s="159">
        <v>292</v>
      </c>
    </row>
    <row r="63" spans="1:10" ht="19.149999999999999" customHeight="1">
      <c r="B63" t="s">
        <v>1120</v>
      </c>
      <c r="F63" t="s">
        <v>608</v>
      </c>
      <c r="J63" s="159">
        <v>294</v>
      </c>
    </row>
    <row r="64" spans="1:10" ht="19.149999999999999" customHeight="1">
      <c r="B64" t="s">
        <v>619</v>
      </c>
      <c r="F64" t="s">
        <v>608</v>
      </c>
      <c r="J64" s="159">
        <v>296</v>
      </c>
    </row>
    <row r="65" spans="1:10" ht="19.149999999999999" customHeight="1">
      <c r="B65" t="s">
        <v>620</v>
      </c>
      <c r="F65" t="s">
        <v>608</v>
      </c>
      <c r="J65" s="159">
        <v>298</v>
      </c>
    </row>
    <row r="66" spans="1:10" ht="19.149999999999999" customHeight="1">
      <c r="B66" t="s">
        <v>1121</v>
      </c>
      <c r="F66" t="s">
        <v>608</v>
      </c>
      <c r="J66" s="159">
        <v>302</v>
      </c>
    </row>
    <row r="67" spans="1:10" ht="19.149999999999999" customHeight="1">
      <c r="B67" t="s">
        <v>621</v>
      </c>
      <c r="F67" t="s">
        <v>608</v>
      </c>
      <c r="J67" s="159">
        <v>304</v>
      </c>
    </row>
    <row r="68" spans="1:10" ht="19.149999999999999" customHeight="1">
      <c r="B68" t="s">
        <v>622</v>
      </c>
      <c r="F68" t="s">
        <v>608</v>
      </c>
      <c r="J68" s="159">
        <v>306</v>
      </c>
    </row>
    <row r="69" spans="1:10" ht="19.149999999999999" customHeight="1">
      <c r="A69" s="1228"/>
      <c r="B69" s="1228"/>
      <c r="C69" s="1228"/>
      <c r="D69" s="1228"/>
      <c r="E69" s="1228"/>
    </row>
    <row r="70" spans="1:10" ht="19.149999999999999" customHeight="1">
      <c r="A70" s="851" t="s">
        <v>1744</v>
      </c>
      <c r="B70" s="851"/>
      <c r="C70" s="851"/>
      <c r="D70" s="851"/>
      <c r="E70" s="851"/>
      <c r="F70" s="851"/>
      <c r="G70" s="851"/>
      <c r="H70" s="851"/>
      <c r="I70" s="854" t="s">
        <v>1752</v>
      </c>
      <c r="J70" s="852">
        <v>311</v>
      </c>
    </row>
    <row r="71" spans="1:10" ht="19.149999999999999" customHeight="1">
      <c r="A71" s="1228"/>
      <c r="B71" s="1228"/>
      <c r="C71" s="1228"/>
      <c r="D71" s="1228"/>
      <c r="E71" s="1228"/>
    </row>
    <row r="72" spans="1:10" ht="19.149999999999999" customHeight="1">
      <c r="A72" s="1229" t="s">
        <v>1745</v>
      </c>
      <c r="B72" s="1229"/>
      <c r="C72" s="1229"/>
      <c r="D72" s="1229"/>
      <c r="E72" s="1229"/>
      <c r="F72" s="851" t="s">
        <v>608</v>
      </c>
      <c r="G72" s="851"/>
      <c r="H72" s="851"/>
      <c r="I72" s="851"/>
      <c r="J72" s="852">
        <v>315</v>
      </c>
    </row>
    <row r="73" spans="1:10" ht="19.149999999999999" customHeight="1">
      <c r="A73" s="1228"/>
      <c r="B73" s="1228"/>
      <c r="C73" s="1228"/>
      <c r="D73" s="1228"/>
      <c r="E73" s="1228"/>
    </row>
    <row r="74" spans="1:10" ht="19.149999999999999" customHeight="1">
      <c r="A74" s="1229" t="s">
        <v>1746</v>
      </c>
      <c r="B74" s="1229"/>
      <c r="C74" s="1229"/>
      <c r="D74" s="1229"/>
      <c r="E74" s="1229"/>
      <c r="F74" s="851" t="s">
        <v>608</v>
      </c>
      <c r="G74" s="851"/>
      <c r="H74" s="851"/>
      <c r="I74" s="851"/>
      <c r="J74" s="852">
        <v>321</v>
      </c>
    </row>
    <row r="75" spans="1:10" ht="19.149999999999999" customHeight="1">
      <c r="A75" s="1228"/>
      <c r="B75" s="1228"/>
      <c r="C75" s="1228"/>
      <c r="D75" s="1228"/>
      <c r="E75" s="1228"/>
    </row>
    <row r="76" spans="1:10" ht="19.149999999999999" customHeight="1">
      <c r="A76" s="1228"/>
      <c r="B76" s="1228"/>
      <c r="C76" s="1228"/>
      <c r="D76" s="1228"/>
      <c r="E76" s="1228"/>
    </row>
    <row r="77" spans="1:10" ht="19.149999999999999" customHeight="1">
      <c r="A77" s="1228"/>
      <c r="B77" s="1228"/>
      <c r="C77" s="1228"/>
      <c r="D77" s="1228"/>
      <c r="E77" s="1228"/>
    </row>
    <row r="78" spans="1:10" ht="19.149999999999999" customHeight="1">
      <c r="A78" s="1228"/>
      <c r="B78" s="1228"/>
      <c r="C78" s="1228"/>
      <c r="D78" s="1228"/>
      <c r="E78" s="1228"/>
    </row>
    <row r="79" spans="1:10" ht="19.149999999999999" customHeight="1">
      <c r="A79" s="1228"/>
      <c r="B79" s="1228"/>
      <c r="C79" s="1228"/>
      <c r="D79" s="1228"/>
      <c r="E79" s="1228"/>
    </row>
    <row r="80" spans="1:10" ht="19.149999999999999" customHeight="1">
      <c r="A80" s="1228"/>
      <c r="B80" s="1228"/>
      <c r="C80" s="1228"/>
      <c r="D80" s="1228"/>
      <c r="E80" s="1228"/>
    </row>
    <row r="81" spans="1:5" ht="19.149999999999999" customHeight="1">
      <c r="A81" s="1228"/>
      <c r="B81" s="1228"/>
      <c r="C81" s="1228"/>
      <c r="D81" s="1228"/>
      <c r="E81" s="1228"/>
    </row>
    <row r="82" spans="1:5" ht="19.149999999999999" customHeight="1">
      <c r="A82" s="1228"/>
      <c r="B82" s="1228"/>
      <c r="C82" s="1228"/>
      <c r="D82" s="1228"/>
      <c r="E82" s="1228"/>
    </row>
    <row r="83" spans="1:5" ht="19.149999999999999" customHeight="1">
      <c r="A83" s="1228"/>
      <c r="B83" s="1228"/>
      <c r="C83" s="1228"/>
      <c r="D83" s="1228"/>
      <c r="E83" s="1228"/>
    </row>
    <row r="84" spans="1:5" ht="19.149999999999999" customHeight="1">
      <c r="A84" s="1228"/>
      <c r="B84" s="1228"/>
      <c r="C84" s="1228"/>
      <c r="D84" s="1228"/>
      <c r="E84" s="1228"/>
    </row>
    <row r="85" spans="1:5" ht="19.149999999999999" customHeight="1">
      <c r="A85" s="1228"/>
      <c r="B85" s="1228"/>
      <c r="C85" s="1228"/>
      <c r="D85" s="1228"/>
      <c r="E85" s="1228"/>
    </row>
  </sheetData>
  <mergeCells count="57">
    <mergeCell ref="A85:E85"/>
    <mergeCell ref="A22:E22"/>
    <mergeCell ref="A17:E17"/>
    <mergeCell ref="A18:E18"/>
    <mergeCell ref="A14:E14"/>
    <mergeCell ref="A15:E15"/>
    <mergeCell ref="A16:E16"/>
    <mergeCell ref="A19:E19"/>
    <mergeCell ref="A21:E21"/>
    <mergeCell ref="A29:E29"/>
    <mergeCell ref="A27:E27"/>
    <mergeCell ref="A69:E69"/>
    <mergeCell ref="A84:E84"/>
    <mergeCell ref="A80:E80"/>
    <mergeCell ref="A57:E57"/>
    <mergeCell ref="A35:E35"/>
    <mergeCell ref="D2:G2"/>
    <mergeCell ref="A4:E4"/>
    <mergeCell ref="A6:E6"/>
    <mergeCell ref="A8:E8"/>
    <mergeCell ref="A9:E9"/>
    <mergeCell ref="A10:E10"/>
    <mergeCell ref="A74:E74"/>
    <mergeCell ref="A75:E75"/>
    <mergeCell ref="A20:E20"/>
    <mergeCell ref="A37:E37"/>
    <mergeCell ref="A71:E71"/>
    <mergeCell ref="A72:E72"/>
    <mergeCell ref="A73:E73"/>
    <mergeCell ref="A31:E31"/>
    <mergeCell ref="A32:E32"/>
    <mergeCell ref="A33:E33"/>
    <mergeCell ref="A34:E34"/>
    <mergeCell ref="A23:E23"/>
    <mergeCell ref="A24:E24"/>
    <mergeCell ref="A28:E28"/>
    <mergeCell ref="A11:E11"/>
    <mergeCell ref="A36:E36"/>
    <mergeCell ref="A38:E38"/>
    <mergeCell ref="A39:E39"/>
    <mergeCell ref="A45:E45"/>
    <mergeCell ref="A44:E44"/>
    <mergeCell ref="A41:E41"/>
    <mergeCell ref="A40:E40"/>
    <mergeCell ref="A43:E43"/>
    <mergeCell ref="A30:E30"/>
    <mergeCell ref="A25:E25"/>
    <mergeCell ref="A26:E26"/>
    <mergeCell ref="A12:E12"/>
    <mergeCell ref="A13:E13"/>
    <mergeCell ref="A81:E81"/>
    <mergeCell ref="A82:E82"/>
    <mergeCell ref="A83:E83"/>
    <mergeCell ref="A76:E76"/>
    <mergeCell ref="A77:E77"/>
    <mergeCell ref="A78:E78"/>
    <mergeCell ref="A79:E79"/>
  </mergeCells>
  <phoneticPr fontId="20"/>
  <pageMargins left="0.7" right="0.7" top="0.75" bottom="0.75" header="0.3" footer="0.3"/>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5"/>
  <sheetViews>
    <sheetView zoomScaleNormal="100" workbookViewId="0">
      <selection activeCell="L64" sqref="L64"/>
    </sheetView>
  </sheetViews>
  <sheetFormatPr defaultRowHeight="15" customHeight="1"/>
  <cols>
    <col min="1" max="1" width="3.5" customWidth="1"/>
    <col min="2" max="2" width="6.5" style="93" customWidth="1"/>
    <col min="3" max="3" width="26.25" style="864" customWidth="1"/>
    <col min="4" max="4" width="6.5" style="96" customWidth="1"/>
    <col min="5" max="5" width="6.5" style="864" customWidth="1"/>
    <col min="6" max="6" width="26.25" style="96" customWidth="1"/>
    <col min="7" max="7" width="6.5" style="589" customWidth="1"/>
    <col min="8" max="8" width="3.25" style="96" customWidth="1"/>
    <col min="9" max="9" width="1.375" style="96" customWidth="1"/>
    <col min="10" max="10" width="6.25" style="441" customWidth="1"/>
    <col min="11" max="11" width="11.125" style="589" customWidth="1"/>
    <col min="12" max="12" width="5.25" style="96" customWidth="1"/>
    <col min="13" max="13" width="1.375" style="96" customWidth="1"/>
    <col min="14" max="14" width="6.25" style="441" customWidth="1"/>
    <col min="15" max="15" width="6.5" style="589" customWidth="1"/>
    <col min="16" max="16" width="5.25" style="96" customWidth="1"/>
    <col min="17" max="17" width="1.375" style="96" customWidth="1"/>
    <col min="18" max="18" width="6.25" style="441" customWidth="1"/>
    <col min="19" max="19" width="2" customWidth="1"/>
  </cols>
  <sheetData>
    <row r="1" spans="2:18" ht="2.1" customHeight="1"/>
    <row r="2" spans="2:18" ht="39" customHeight="1"/>
    <row r="3" spans="2:18" ht="17.25" customHeight="1">
      <c r="B3" s="185" t="s">
        <v>1686</v>
      </c>
      <c r="C3" s="867"/>
      <c r="D3" s="867"/>
      <c r="E3" s="867"/>
      <c r="F3" s="867"/>
      <c r="G3" s="867"/>
      <c r="H3" s="613" t="s">
        <v>766</v>
      </c>
      <c r="I3" s="867"/>
      <c r="J3" s="437"/>
      <c r="K3" s="612"/>
      <c r="L3" s="867"/>
      <c r="M3" s="867"/>
      <c r="N3" s="437"/>
      <c r="O3" s="867"/>
      <c r="Q3" s="867"/>
      <c r="R3" s="613"/>
    </row>
    <row r="4" spans="2:18" ht="13.35" customHeight="1" thickBot="1"/>
    <row r="5" spans="2:18" ht="30.75" customHeight="1">
      <c r="B5" s="1348" t="s">
        <v>211</v>
      </c>
      <c r="C5" s="1350" t="s">
        <v>787</v>
      </c>
      <c r="D5" s="1351"/>
      <c r="E5" s="1348" t="s">
        <v>211</v>
      </c>
      <c r="F5" s="1350" t="s">
        <v>787</v>
      </c>
      <c r="G5" s="1352"/>
      <c r="H5"/>
      <c r="I5"/>
      <c r="J5"/>
      <c r="K5"/>
      <c r="L5"/>
      <c r="M5"/>
      <c r="N5"/>
      <c r="O5"/>
      <c r="P5"/>
      <c r="Q5"/>
      <c r="R5"/>
    </row>
    <row r="6" spans="2:18" ht="30.75" customHeight="1" thickBot="1">
      <c r="B6" s="1349"/>
      <c r="C6" s="137" t="s">
        <v>1706</v>
      </c>
      <c r="D6" s="776" t="s">
        <v>1707</v>
      </c>
      <c r="E6" s="1349"/>
      <c r="F6" s="137" t="s">
        <v>1706</v>
      </c>
      <c r="G6" s="1116" t="s">
        <v>1707</v>
      </c>
      <c r="H6"/>
      <c r="I6"/>
      <c r="J6"/>
      <c r="K6"/>
      <c r="L6"/>
      <c r="M6"/>
      <c r="N6"/>
      <c r="O6"/>
      <c r="P6"/>
      <c r="Q6"/>
      <c r="R6"/>
    </row>
    <row r="7" spans="2:18" s="28" customFormat="1" ht="27.75" customHeight="1">
      <c r="B7" s="97">
        <v>1</v>
      </c>
      <c r="C7" s="605" t="s">
        <v>1250</v>
      </c>
      <c r="D7" s="625">
        <v>9744</v>
      </c>
      <c r="E7" s="97">
        <v>26</v>
      </c>
      <c r="F7" s="605" t="s">
        <v>1708</v>
      </c>
      <c r="G7" s="1119">
        <v>318</v>
      </c>
      <c r="H7"/>
      <c r="I7"/>
      <c r="J7"/>
      <c r="K7"/>
      <c r="L7"/>
      <c r="M7"/>
      <c r="N7"/>
      <c r="O7"/>
      <c r="P7"/>
      <c r="Q7"/>
      <c r="R7"/>
    </row>
    <row r="8" spans="2:18" s="28" customFormat="1" ht="27.75" customHeight="1">
      <c r="B8" s="101">
        <v>2</v>
      </c>
      <c r="C8" s="606" t="s">
        <v>1687</v>
      </c>
      <c r="D8" s="622">
        <v>1736</v>
      </c>
      <c r="E8" s="101">
        <v>27</v>
      </c>
      <c r="F8" s="606" t="s">
        <v>1709</v>
      </c>
      <c r="G8" s="1117">
        <v>297</v>
      </c>
      <c r="H8"/>
      <c r="I8"/>
      <c r="J8"/>
      <c r="K8"/>
      <c r="L8"/>
      <c r="M8"/>
      <c r="N8"/>
      <c r="O8"/>
      <c r="P8"/>
      <c r="Q8"/>
      <c r="R8"/>
    </row>
    <row r="9" spans="2:18" s="28" customFormat="1" ht="27.75" customHeight="1">
      <c r="B9" s="101">
        <v>3</v>
      </c>
      <c r="C9" s="606" t="s">
        <v>1486</v>
      </c>
      <c r="D9" s="622">
        <v>1388</v>
      </c>
      <c r="E9" s="101">
        <v>28</v>
      </c>
      <c r="F9" s="606" t="s">
        <v>1710</v>
      </c>
      <c r="G9" s="1117">
        <v>288</v>
      </c>
      <c r="H9"/>
      <c r="I9"/>
      <c r="J9"/>
      <c r="K9"/>
      <c r="L9"/>
      <c r="M9"/>
      <c r="N9"/>
      <c r="O9"/>
      <c r="P9"/>
      <c r="Q9"/>
      <c r="R9"/>
    </row>
    <row r="10" spans="2:18" s="28" customFormat="1" ht="27.75" customHeight="1">
      <c r="B10" s="101">
        <v>4</v>
      </c>
      <c r="C10" s="606" t="s">
        <v>1682</v>
      </c>
      <c r="D10" s="622">
        <v>1044</v>
      </c>
      <c r="E10" s="101">
        <v>29</v>
      </c>
      <c r="F10" s="606" t="s">
        <v>1711</v>
      </c>
      <c r="G10" s="1117">
        <v>272</v>
      </c>
      <c r="H10"/>
      <c r="I10"/>
      <c r="J10"/>
      <c r="K10"/>
      <c r="L10"/>
      <c r="M10"/>
      <c r="N10"/>
      <c r="O10"/>
      <c r="P10"/>
      <c r="Q10"/>
      <c r="R10"/>
    </row>
    <row r="11" spans="2:18" s="28" customFormat="1" ht="27.75" customHeight="1">
      <c r="B11" s="101">
        <v>5</v>
      </c>
      <c r="C11" s="606" t="s">
        <v>1688</v>
      </c>
      <c r="D11" s="622">
        <v>1041</v>
      </c>
      <c r="E11" s="101">
        <v>30</v>
      </c>
      <c r="F11" s="606" t="s">
        <v>1712</v>
      </c>
      <c r="G11" s="1117">
        <v>268</v>
      </c>
      <c r="H11"/>
      <c r="I11"/>
      <c r="J11"/>
      <c r="K11"/>
      <c r="L11"/>
      <c r="M11"/>
      <c r="N11"/>
      <c r="O11"/>
      <c r="P11"/>
      <c r="Q11"/>
      <c r="R11"/>
    </row>
    <row r="12" spans="2:18" s="28" customFormat="1" ht="27.75" customHeight="1">
      <c r="B12" s="101">
        <v>6</v>
      </c>
      <c r="C12" s="606" t="s">
        <v>1689</v>
      </c>
      <c r="D12" s="622">
        <v>940</v>
      </c>
      <c r="E12" s="101">
        <v>31</v>
      </c>
      <c r="F12" s="606" t="s">
        <v>1713</v>
      </c>
      <c r="G12" s="1117">
        <v>265</v>
      </c>
      <c r="H12"/>
      <c r="I12"/>
      <c r="J12"/>
      <c r="K12"/>
      <c r="L12"/>
      <c r="M12"/>
      <c r="N12"/>
      <c r="O12"/>
      <c r="P12"/>
      <c r="Q12"/>
      <c r="R12"/>
    </row>
    <row r="13" spans="2:18" s="28" customFormat="1" ht="27.75" customHeight="1">
      <c r="B13" s="101">
        <v>7</v>
      </c>
      <c r="C13" s="606" t="s">
        <v>1690</v>
      </c>
      <c r="D13" s="622">
        <v>779</v>
      </c>
      <c r="E13" s="101">
        <v>32</v>
      </c>
      <c r="F13" s="606" t="s">
        <v>1714</v>
      </c>
      <c r="G13" s="1117">
        <v>262</v>
      </c>
      <c r="H13"/>
      <c r="I13"/>
      <c r="J13"/>
      <c r="K13"/>
      <c r="L13"/>
      <c r="M13"/>
      <c r="N13"/>
      <c r="O13"/>
      <c r="P13"/>
      <c r="Q13"/>
      <c r="R13"/>
    </row>
    <row r="14" spans="2:18" s="28" customFormat="1" ht="27.75" customHeight="1">
      <c r="B14" s="101">
        <v>8</v>
      </c>
      <c r="C14" s="606" t="s">
        <v>1691</v>
      </c>
      <c r="D14" s="622">
        <v>760</v>
      </c>
      <c r="E14" s="101">
        <v>33</v>
      </c>
      <c r="F14" s="606" t="s">
        <v>1715</v>
      </c>
      <c r="G14" s="1117">
        <v>256</v>
      </c>
      <c r="H14"/>
      <c r="I14"/>
      <c r="J14"/>
      <c r="K14"/>
      <c r="L14"/>
      <c r="M14"/>
      <c r="N14"/>
      <c r="O14"/>
      <c r="P14"/>
      <c r="Q14"/>
      <c r="R14"/>
    </row>
    <row r="15" spans="2:18" s="28" customFormat="1" ht="27.75" customHeight="1">
      <c r="B15" s="101">
        <v>9</v>
      </c>
      <c r="C15" s="606" t="s">
        <v>1692</v>
      </c>
      <c r="D15" s="622">
        <v>752</v>
      </c>
      <c r="E15" s="101">
        <v>34</v>
      </c>
      <c r="F15" s="606" t="s">
        <v>1716</v>
      </c>
      <c r="G15" s="1117">
        <v>247</v>
      </c>
      <c r="H15"/>
      <c r="I15"/>
      <c r="J15"/>
      <c r="K15"/>
      <c r="L15"/>
      <c r="M15"/>
      <c r="N15"/>
      <c r="O15"/>
      <c r="P15"/>
      <c r="Q15"/>
      <c r="R15"/>
    </row>
    <row r="16" spans="2:18" s="28" customFormat="1" ht="27.75" customHeight="1">
      <c r="B16" s="101">
        <v>10</v>
      </c>
      <c r="C16" s="606" t="s">
        <v>1732</v>
      </c>
      <c r="D16" s="622">
        <v>688</v>
      </c>
      <c r="E16" s="101">
        <v>35</v>
      </c>
      <c r="F16" s="606" t="s">
        <v>1717</v>
      </c>
      <c r="G16" s="1117">
        <v>243</v>
      </c>
      <c r="H16"/>
      <c r="I16"/>
      <c r="J16"/>
      <c r="K16"/>
      <c r="L16"/>
      <c r="M16"/>
      <c r="N16"/>
      <c r="O16"/>
      <c r="P16"/>
      <c r="Q16"/>
      <c r="R16"/>
    </row>
    <row r="17" spans="1:18" s="28" customFormat="1" ht="27.75" customHeight="1">
      <c r="B17" s="101">
        <v>11</v>
      </c>
      <c r="C17" s="606" t="s">
        <v>1693</v>
      </c>
      <c r="D17" s="622">
        <v>649</v>
      </c>
      <c r="E17" s="101">
        <v>36</v>
      </c>
      <c r="F17" s="606" t="s">
        <v>1718</v>
      </c>
      <c r="G17" s="1117">
        <v>227</v>
      </c>
      <c r="H17"/>
      <c r="I17"/>
      <c r="J17"/>
      <c r="K17"/>
      <c r="L17"/>
      <c r="M17"/>
      <c r="N17"/>
      <c r="O17"/>
      <c r="P17"/>
      <c r="Q17"/>
      <c r="R17"/>
    </row>
    <row r="18" spans="1:18" s="28" customFormat="1" ht="27.75" customHeight="1">
      <c r="B18" s="101">
        <v>12</v>
      </c>
      <c r="C18" s="606" t="s">
        <v>1694</v>
      </c>
      <c r="D18" s="622">
        <v>614</v>
      </c>
      <c r="E18" s="101">
        <v>37</v>
      </c>
      <c r="F18" s="606" t="s">
        <v>1719</v>
      </c>
      <c r="G18" s="1117">
        <v>186</v>
      </c>
      <c r="H18"/>
      <c r="I18"/>
      <c r="J18"/>
      <c r="K18"/>
      <c r="L18"/>
      <c r="M18"/>
      <c r="N18"/>
      <c r="O18"/>
      <c r="P18"/>
      <c r="Q18"/>
      <c r="R18"/>
    </row>
    <row r="19" spans="1:18" s="28" customFormat="1" ht="27.75" customHeight="1">
      <c r="B19" s="101">
        <v>13</v>
      </c>
      <c r="C19" s="606" t="s">
        <v>1695</v>
      </c>
      <c r="D19" s="622">
        <v>588</v>
      </c>
      <c r="E19" s="101">
        <v>38</v>
      </c>
      <c r="F19" s="606" t="s">
        <v>1720</v>
      </c>
      <c r="G19" s="1117">
        <v>177</v>
      </c>
      <c r="H19"/>
      <c r="I19"/>
      <c r="J19"/>
      <c r="K19"/>
      <c r="L19"/>
      <c r="M19"/>
      <c r="N19"/>
      <c r="O19"/>
      <c r="P19"/>
      <c r="Q19"/>
      <c r="R19"/>
    </row>
    <row r="20" spans="1:18" s="28" customFormat="1" ht="27.75" customHeight="1">
      <c r="B20" s="101">
        <v>14</v>
      </c>
      <c r="C20" s="606" t="s">
        <v>1696</v>
      </c>
      <c r="D20" s="622">
        <v>557</v>
      </c>
      <c r="E20" s="101">
        <v>39</v>
      </c>
      <c r="F20" s="606" t="s">
        <v>1721</v>
      </c>
      <c r="G20" s="1117">
        <v>169</v>
      </c>
      <c r="H20"/>
      <c r="I20"/>
      <c r="J20"/>
      <c r="K20"/>
      <c r="L20"/>
      <c r="M20"/>
      <c r="N20"/>
      <c r="O20"/>
      <c r="P20"/>
      <c r="Q20"/>
      <c r="R20"/>
    </row>
    <row r="21" spans="1:18" s="28" customFormat="1" ht="27.75" customHeight="1">
      <c r="B21" s="101">
        <v>15</v>
      </c>
      <c r="C21" s="606" t="s">
        <v>1697</v>
      </c>
      <c r="D21" s="622">
        <v>532</v>
      </c>
      <c r="E21" s="101">
        <v>40</v>
      </c>
      <c r="F21" s="606" t="s">
        <v>1722</v>
      </c>
      <c r="G21" s="1117">
        <v>161</v>
      </c>
      <c r="H21"/>
      <c r="I21"/>
      <c r="J21"/>
      <c r="K21"/>
      <c r="L21"/>
      <c r="M21"/>
      <c r="N21"/>
      <c r="O21"/>
      <c r="P21"/>
      <c r="Q21"/>
      <c r="R21"/>
    </row>
    <row r="22" spans="1:18" s="28" customFormat="1" ht="27.75" customHeight="1">
      <c r="B22" s="101">
        <v>16</v>
      </c>
      <c r="C22" s="606" t="s">
        <v>1698</v>
      </c>
      <c r="D22" s="622">
        <v>484</v>
      </c>
      <c r="E22" s="101">
        <v>41</v>
      </c>
      <c r="F22" s="606" t="s">
        <v>1723</v>
      </c>
      <c r="G22" s="1117">
        <v>159</v>
      </c>
      <c r="H22"/>
      <c r="I22"/>
      <c r="J22"/>
      <c r="K22"/>
      <c r="L22"/>
      <c r="M22"/>
      <c r="N22"/>
      <c r="O22"/>
      <c r="P22"/>
      <c r="Q22"/>
      <c r="R22"/>
    </row>
    <row r="23" spans="1:18" s="28" customFormat="1" ht="27.75" customHeight="1">
      <c r="B23" s="101">
        <v>17</v>
      </c>
      <c r="C23" s="606" t="s">
        <v>1749</v>
      </c>
      <c r="D23" s="622">
        <v>462</v>
      </c>
      <c r="E23" s="101">
        <v>42</v>
      </c>
      <c r="F23" s="606" t="s">
        <v>1724</v>
      </c>
      <c r="G23" s="1117">
        <v>154</v>
      </c>
      <c r="H23"/>
      <c r="I23"/>
      <c r="J23"/>
      <c r="K23"/>
      <c r="L23"/>
      <c r="M23"/>
      <c r="N23"/>
      <c r="O23"/>
      <c r="P23"/>
      <c r="Q23"/>
      <c r="R23"/>
    </row>
    <row r="24" spans="1:18" s="28" customFormat="1" ht="27.75" customHeight="1">
      <c r="B24" s="101">
        <v>18</v>
      </c>
      <c r="C24" s="606" t="s">
        <v>1699</v>
      </c>
      <c r="D24" s="622">
        <v>411</v>
      </c>
      <c r="E24" s="101">
        <v>43</v>
      </c>
      <c r="F24" s="606" t="s">
        <v>1725</v>
      </c>
      <c r="G24" s="1117">
        <v>151</v>
      </c>
      <c r="H24"/>
      <c r="I24"/>
      <c r="J24"/>
      <c r="K24"/>
      <c r="L24"/>
      <c r="M24"/>
      <c r="N24"/>
      <c r="O24"/>
      <c r="P24"/>
      <c r="Q24"/>
      <c r="R24"/>
    </row>
    <row r="25" spans="1:18" s="28" customFormat="1" ht="27.75" customHeight="1">
      <c r="B25" s="101">
        <v>19</v>
      </c>
      <c r="C25" s="606" t="s">
        <v>1748</v>
      </c>
      <c r="D25" s="622">
        <v>402</v>
      </c>
      <c r="E25" s="101">
        <v>44</v>
      </c>
      <c r="F25" s="606" t="s">
        <v>1726</v>
      </c>
      <c r="G25" s="1117">
        <v>149</v>
      </c>
      <c r="H25"/>
      <c r="I25"/>
      <c r="J25"/>
      <c r="K25"/>
      <c r="L25"/>
      <c r="M25"/>
      <c r="N25"/>
      <c r="O25"/>
      <c r="P25"/>
      <c r="Q25"/>
      <c r="R25"/>
    </row>
    <row r="26" spans="1:18" s="28" customFormat="1" ht="27.75" customHeight="1">
      <c r="B26" s="101">
        <v>20</v>
      </c>
      <c r="C26" s="606" t="s">
        <v>1700</v>
      </c>
      <c r="D26" s="622">
        <v>375</v>
      </c>
      <c r="E26" s="101">
        <v>45</v>
      </c>
      <c r="F26" s="606" t="s">
        <v>1727</v>
      </c>
      <c r="G26" s="1117">
        <v>145</v>
      </c>
      <c r="H26"/>
      <c r="I26"/>
      <c r="J26"/>
      <c r="K26"/>
      <c r="L26" s="1120"/>
      <c r="M26"/>
      <c r="N26"/>
      <c r="O26"/>
      <c r="P26"/>
      <c r="Q26"/>
      <c r="R26"/>
    </row>
    <row r="27" spans="1:18" s="28" customFormat="1" ht="27.75" customHeight="1">
      <c r="B27" s="101">
        <v>21</v>
      </c>
      <c r="C27" s="606" t="s">
        <v>1701</v>
      </c>
      <c r="D27" s="622">
        <v>365</v>
      </c>
      <c r="E27" s="101">
        <v>45</v>
      </c>
      <c r="F27" s="606" t="s">
        <v>1728</v>
      </c>
      <c r="G27" s="1117">
        <v>145</v>
      </c>
      <c r="H27"/>
      <c r="I27"/>
      <c r="J27"/>
      <c r="K27"/>
      <c r="L27" s="1120"/>
      <c r="M27"/>
      <c r="N27"/>
      <c r="O27"/>
      <c r="P27"/>
      <c r="Q27"/>
      <c r="R27"/>
    </row>
    <row r="28" spans="1:18" s="28" customFormat="1" ht="27.75" customHeight="1">
      <c r="B28" s="101">
        <v>22</v>
      </c>
      <c r="C28" s="606" t="s">
        <v>1702</v>
      </c>
      <c r="D28" s="622">
        <v>353</v>
      </c>
      <c r="E28" s="101">
        <v>47</v>
      </c>
      <c r="F28" s="606" t="s">
        <v>1729</v>
      </c>
      <c r="G28" s="1117">
        <v>143</v>
      </c>
      <c r="H28"/>
      <c r="I28"/>
      <c r="J28"/>
      <c r="K28"/>
      <c r="L28" s="1120"/>
      <c r="M28"/>
      <c r="N28"/>
      <c r="O28"/>
      <c r="P28"/>
      <c r="Q28"/>
      <c r="R28"/>
    </row>
    <row r="29" spans="1:18" s="28" customFormat="1" ht="27.75" customHeight="1">
      <c r="B29" s="101">
        <v>23</v>
      </c>
      <c r="C29" s="606" t="s">
        <v>1703</v>
      </c>
      <c r="D29" s="622">
        <v>350</v>
      </c>
      <c r="E29" s="101">
        <v>47</v>
      </c>
      <c r="F29" s="606" t="s">
        <v>1730</v>
      </c>
      <c r="G29" s="1117">
        <v>143</v>
      </c>
      <c r="H29"/>
      <c r="I29"/>
      <c r="J29"/>
      <c r="K29"/>
      <c r="L29" s="1120"/>
      <c r="M29"/>
      <c r="N29"/>
      <c r="O29"/>
      <c r="P29"/>
      <c r="Q29"/>
      <c r="R29"/>
    </row>
    <row r="30" spans="1:18" s="28" customFormat="1" ht="27.75" customHeight="1">
      <c r="B30" s="101">
        <v>24</v>
      </c>
      <c r="C30" s="606" t="s">
        <v>1704</v>
      </c>
      <c r="D30" s="622">
        <v>335</v>
      </c>
      <c r="E30" s="101">
        <v>49</v>
      </c>
      <c r="F30" s="606" t="s">
        <v>1733</v>
      </c>
      <c r="G30" s="1117">
        <v>137</v>
      </c>
      <c r="H30"/>
      <c r="I30"/>
      <c r="J30"/>
      <c r="K30"/>
      <c r="L30"/>
      <c r="M30"/>
      <c r="N30"/>
      <c r="O30"/>
      <c r="P30"/>
      <c r="Q30"/>
      <c r="R30"/>
    </row>
    <row r="31" spans="1:18" s="28" customFormat="1" ht="27.75" customHeight="1" thickBot="1">
      <c r="B31" s="105">
        <v>25</v>
      </c>
      <c r="C31" s="607" t="s">
        <v>1705</v>
      </c>
      <c r="D31" s="624">
        <v>334</v>
      </c>
      <c r="E31" s="105">
        <v>50</v>
      </c>
      <c r="F31" s="607" t="s">
        <v>1731</v>
      </c>
      <c r="G31" s="1118">
        <v>132</v>
      </c>
      <c r="H31"/>
      <c r="I31"/>
      <c r="J31"/>
      <c r="K31"/>
      <c r="L31"/>
      <c r="M31"/>
      <c r="N31"/>
      <c r="O31"/>
      <c r="P31"/>
      <c r="Q31"/>
      <c r="R31"/>
    </row>
    <row r="32" spans="1:18" ht="15" customHeight="1">
      <c r="A32" s="159"/>
      <c r="C32" s="608"/>
      <c r="E32" s="608"/>
    </row>
    <row r="33" spans="2:18" ht="15" customHeight="1">
      <c r="B33" s="160"/>
      <c r="C33" s="608"/>
      <c r="E33" s="608"/>
    </row>
    <row r="34" spans="2:18" ht="15" customHeight="1">
      <c r="C34" s="160"/>
      <c r="E34" s="160"/>
    </row>
    <row r="35" spans="2:18" ht="15" customHeight="1">
      <c r="C35" s="864" t="s">
        <v>915</v>
      </c>
    </row>
    <row r="36" spans="2:18" ht="16.5" customHeight="1">
      <c r="C36" s="864" t="s">
        <v>916</v>
      </c>
    </row>
    <row r="37" spans="2:18" ht="38.25" customHeight="1">
      <c r="C37" s="160"/>
      <c r="D37" s="93"/>
      <c r="E37" s="867"/>
      <c r="F37" s="867"/>
      <c r="G37" s="867"/>
      <c r="H37" s="867"/>
      <c r="I37" s="867"/>
      <c r="J37" s="437"/>
      <c r="K37" s="612"/>
      <c r="L37" s="867"/>
      <c r="M37" s="867"/>
      <c r="N37" s="437"/>
      <c r="O37" s="867"/>
      <c r="P37" s="867"/>
      <c r="Q37" s="867"/>
    </row>
    <row r="38" spans="2:18" ht="13.35" customHeight="1">
      <c r="B38"/>
      <c r="C38"/>
      <c r="D38"/>
      <c r="E38"/>
      <c r="F38"/>
      <c r="G38"/>
      <c r="H38"/>
      <c r="I38"/>
      <c r="J38"/>
      <c r="K38"/>
      <c r="L38"/>
      <c r="M38"/>
      <c r="N38"/>
      <c r="O38"/>
      <c r="P38"/>
      <c r="Q38"/>
      <c r="R38"/>
    </row>
    <row r="39" spans="2:18" ht="30.75" customHeight="1">
      <c r="B39"/>
      <c r="C39"/>
      <c r="D39"/>
      <c r="E39"/>
      <c r="F39"/>
      <c r="G39"/>
      <c r="H39"/>
      <c r="I39"/>
      <c r="J39"/>
      <c r="K39"/>
      <c r="L39"/>
      <c r="M39"/>
      <c r="N39"/>
      <c r="O39"/>
      <c r="P39"/>
      <c r="Q39"/>
      <c r="R39"/>
    </row>
    <row r="40" spans="2:18" ht="30.75" customHeight="1">
      <c r="B40"/>
      <c r="C40"/>
      <c r="D40"/>
      <c r="E40"/>
      <c r="F40"/>
      <c r="G40"/>
      <c r="H40"/>
      <c r="I40"/>
      <c r="J40"/>
      <c r="K40"/>
      <c r="L40"/>
      <c r="M40"/>
      <c r="N40"/>
      <c r="O40"/>
      <c r="P40"/>
      <c r="Q40"/>
      <c r="R40"/>
    </row>
    <row r="41" spans="2:18" ht="27.75" customHeight="1">
      <c r="B41"/>
      <c r="C41"/>
      <c r="D41"/>
      <c r="E41"/>
      <c r="F41"/>
      <c r="G41"/>
      <c r="H41"/>
      <c r="I41"/>
      <c r="J41"/>
      <c r="K41"/>
      <c r="L41"/>
      <c r="M41"/>
      <c r="N41"/>
      <c r="O41"/>
      <c r="P41"/>
      <c r="Q41"/>
      <c r="R41"/>
    </row>
    <row r="42" spans="2:18" ht="27.75" customHeight="1">
      <c r="B42"/>
      <c r="C42"/>
      <c r="D42"/>
      <c r="E42"/>
      <c r="F42"/>
      <c r="G42"/>
      <c r="H42"/>
      <c r="I42"/>
      <c r="J42"/>
      <c r="K42"/>
      <c r="L42"/>
      <c r="M42"/>
      <c r="N42"/>
      <c r="O42"/>
      <c r="P42"/>
      <c r="Q42"/>
      <c r="R42"/>
    </row>
    <row r="43" spans="2:18" ht="27.75" customHeight="1">
      <c r="B43"/>
      <c r="C43"/>
      <c r="D43"/>
      <c r="E43"/>
      <c r="F43"/>
      <c r="G43"/>
      <c r="H43"/>
      <c r="I43"/>
      <c r="J43"/>
      <c r="K43"/>
      <c r="L43"/>
      <c r="M43"/>
      <c r="N43"/>
      <c r="O43"/>
      <c r="P43"/>
      <c r="Q43"/>
      <c r="R43"/>
    </row>
    <row r="44" spans="2:18" ht="27.75" customHeight="1">
      <c r="B44"/>
      <c r="C44"/>
      <c r="D44"/>
      <c r="E44"/>
      <c r="F44"/>
      <c r="G44"/>
      <c r="H44"/>
      <c r="I44"/>
      <c r="J44"/>
      <c r="K44"/>
      <c r="L44"/>
      <c r="M44"/>
      <c r="N44"/>
      <c r="O44"/>
      <c r="P44"/>
      <c r="Q44"/>
      <c r="R44"/>
    </row>
    <row r="45" spans="2:18" ht="27.75" customHeight="1">
      <c r="B45"/>
      <c r="C45"/>
      <c r="D45"/>
      <c r="E45"/>
      <c r="F45"/>
      <c r="G45"/>
      <c r="H45"/>
      <c r="I45"/>
      <c r="J45"/>
      <c r="K45"/>
      <c r="L45"/>
      <c r="M45"/>
      <c r="N45"/>
      <c r="O45"/>
      <c r="P45"/>
      <c r="Q45"/>
      <c r="R45"/>
    </row>
    <row r="46" spans="2:18" ht="27.75" customHeight="1">
      <c r="B46"/>
      <c r="C46"/>
      <c r="D46"/>
      <c r="E46"/>
      <c r="F46"/>
      <c r="G46"/>
      <c r="H46"/>
      <c r="I46"/>
      <c r="J46"/>
      <c r="K46"/>
      <c r="L46"/>
      <c r="M46"/>
      <c r="N46"/>
      <c r="O46"/>
      <c r="P46"/>
      <c r="Q46"/>
      <c r="R46"/>
    </row>
    <row r="47" spans="2:18" ht="27.75" customHeight="1">
      <c r="B47"/>
      <c r="C47"/>
      <c r="D47"/>
      <c r="E47"/>
      <c r="F47"/>
      <c r="G47"/>
      <c r="H47"/>
      <c r="I47"/>
      <c r="J47"/>
      <c r="K47"/>
      <c r="L47"/>
      <c r="M47"/>
      <c r="N47"/>
      <c r="O47"/>
      <c r="P47"/>
      <c r="Q47"/>
      <c r="R47"/>
    </row>
    <row r="48" spans="2:18" ht="27.75" customHeight="1">
      <c r="B48"/>
      <c r="C48"/>
      <c r="D48"/>
      <c r="E48"/>
      <c r="F48"/>
      <c r="G48"/>
      <c r="H48"/>
      <c r="I48"/>
      <c r="J48"/>
      <c r="K48"/>
      <c r="L48"/>
      <c r="M48"/>
      <c r="N48"/>
      <c r="O48"/>
      <c r="P48"/>
      <c r="Q48"/>
      <c r="R48"/>
    </row>
    <row r="49" spans="2:18" ht="27.75" customHeight="1">
      <c r="B49"/>
      <c r="C49"/>
      <c r="D49"/>
      <c r="E49"/>
      <c r="F49"/>
      <c r="G49"/>
      <c r="H49"/>
      <c r="I49"/>
      <c r="J49"/>
      <c r="K49"/>
      <c r="L49"/>
      <c r="M49"/>
      <c r="N49"/>
      <c r="O49"/>
      <c r="P49"/>
      <c r="Q49"/>
      <c r="R49"/>
    </row>
    <row r="50" spans="2:18" ht="27.75" customHeight="1">
      <c r="B50"/>
      <c r="C50"/>
      <c r="D50"/>
      <c r="E50"/>
      <c r="F50"/>
      <c r="G50"/>
      <c r="H50"/>
      <c r="I50"/>
      <c r="J50"/>
      <c r="K50"/>
      <c r="L50"/>
      <c r="M50"/>
      <c r="N50"/>
      <c r="O50"/>
      <c r="P50"/>
      <c r="Q50"/>
      <c r="R50"/>
    </row>
    <row r="51" spans="2:18" ht="27.75" customHeight="1">
      <c r="B51"/>
      <c r="C51"/>
      <c r="D51"/>
      <c r="E51"/>
      <c r="F51"/>
      <c r="G51"/>
      <c r="H51"/>
      <c r="I51"/>
      <c r="J51"/>
      <c r="K51"/>
      <c r="L51"/>
      <c r="M51"/>
      <c r="N51"/>
      <c r="O51"/>
      <c r="P51"/>
      <c r="Q51"/>
      <c r="R51"/>
    </row>
    <row r="52" spans="2:18" ht="27.75" customHeight="1">
      <c r="B52"/>
      <c r="C52"/>
      <c r="D52"/>
      <c r="E52"/>
      <c r="F52"/>
      <c r="G52"/>
      <c r="H52"/>
      <c r="I52"/>
      <c r="J52"/>
      <c r="K52"/>
      <c r="L52"/>
      <c r="M52"/>
      <c r="N52"/>
      <c r="O52"/>
      <c r="P52"/>
      <c r="Q52"/>
      <c r="R52"/>
    </row>
    <row r="53" spans="2:18" ht="27.75" customHeight="1">
      <c r="B53"/>
      <c r="C53"/>
      <c r="D53"/>
      <c r="E53"/>
      <c r="F53"/>
      <c r="G53"/>
      <c r="H53"/>
      <c r="I53"/>
      <c r="J53"/>
      <c r="K53"/>
      <c r="L53"/>
      <c r="M53"/>
      <c r="N53"/>
      <c r="O53"/>
      <c r="P53"/>
      <c r="Q53"/>
      <c r="R53"/>
    </row>
    <row r="54" spans="2:18" ht="27.75" customHeight="1">
      <c r="B54"/>
      <c r="C54"/>
      <c r="D54"/>
      <c r="E54"/>
      <c r="F54"/>
      <c r="G54"/>
      <c r="H54"/>
      <c r="I54"/>
      <c r="J54"/>
      <c r="K54"/>
      <c r="L54"/>
      <c r="M54"/>
      <c r="N54"/>
      <c r="O54"/>
      <c r="P54"/>
      <c r="Q54"/>
      <c r="R54"/>
    </row>
    <row r="55" spans="2:18" ht="27.75" customHeight="1">
      <c r="B55"/>
      <c r="C55"/>
      <c r="D55"/>
      <c r="E55"/>
      <c r="F55"/>
      <c r="G55"/>
      <c r="H55"/>
      <c r="I55"/>
      <c r="J55"/>
      <c r="K55"/>
      <c r="L55"/>
      <c r="M55"/>
      <c r="N55"/>
      <c r="O55"/>
      <c r="P55"/>
      <c r="Q55"/>
      <c r="R55"/>
    </row>
    <row r="56" spans="2:18" ht="27.75" customHeight="1">
      <c r="B56"/>
      <c r="C56"/>
      <c r="D56"/>
      <c r="E56"/>
      <c r="F56"/>
      <c r="G56"/>
      <c r="H56"/>
      <c r="I56"/>
      <c r="J56"/>
      <c r="K56"/>
      <c r="L56"/>
      <c r="M56"/>
      <c r="N56"/>
      <c r="O56"/>
      <c r="P56"/>
      <c r="Q56"/>
      <c r="R56"/>
    </row>
    <row r="57" spans="2:18" ht="27.75" customHeight="1">
      <c r="B57"/>
      <c r="C57"/>
      <c r="D57"/>
      <c r="E57"/>
      <c r="F57"/>
      <c r="G57"/>
      <c r="H57"/>
      <c r="I57"/>
      <c r="J57"/>
      <c r="K57"/>
      <c r="L57"/>
      <c r="M57"/>
      <c r="N57"/>
      <c r="O57"/>
      <c r="P57"/>
      <c r="Q57"/>
      <c r="R57"/>
    </row>
    <row r="58" spans="2:18" ht="27.75" customHeight="1">
      <c r="B58"/>
      <c r="C58"/>
      <c r="D58"/>
      <c r="E58"/>
      <c r="F58"/>
      <c r="G58"/>
      <c r="H58"/>
      <c r="I58"/>
      <c r="J58"/>
      <c r="K58"/>
      <c r="L58"/>
      <c r="M58"/>
      <c r="N58"/>
      <c r="O58"/>
      <c r="P58"/>
      <c r="Q58"/>
      <c r="R58"/>
    </row>
    <row r="59" spans="2:18" ht="27.75" customHeight="1">
      <c r="B59"/>
      <c r="C59"/>
      <c r="D59"/>
      <c r="E59"/>
      <c r="F59"/>
      <c r="G59"/>
      <c r="H59"/>
      <c r="I59"/>
      <c r="J59"/>
      <c r="K59"/>
      <c r="L59"/>
      <c r="M59"/>
      <c r="N59"/>
      <c r="O59"/>
      <c r="P59"/>
      <c r="Q59"/>
      <c r="R59"/>
    </row>
    <row r="60" spans="2:18" ht="27.75" customHeight="1">
      <c r="B60"/>
      <c r="C60"/>
      <c r="D60"/>
      <c r="E60"/>
      <c r="F60"/>
      <c r="G60"/>
      <c r="H60"/>
      <c r="I60"/>
      <c r="J60"/>
      <c r="K60"/>
      <c r="L60"/>
      <c r="M60"/>
      <c r="N60"/>
      <c r="O60"/>
      <c r="P60"/>
      <c r="Q60"/>
      <c r="R60"/>
    </row>
    <row r="61" spans="2:18" ht="27.75" customHeight="1">
      <c r="B61"/>
      <c r="C61"/>
      <c r="D61"/>
      <c r="E61"/>
      <c r="F61"/>
      <c r="G61"/>
      <c r="H61"/>
      <c r="I61"/>
      <c r="J61"/>
      <c r="K61"/>
      <c r="L61"/>
      <c r="M61"/>
      <c r="N61"/>
      <c r="O61"/>
      <c r="P61"/>
      <c r="Q61"/>
      <c r="R61"/>
    </row>
    <row r="62" spans="2:18" ht="27.75" customHeight="1">
      <c r="B62"/>
      <c r="C62"/>
      <c r="D62"/>
      <c r="E62"/>
      <c r="F62"/>
      <c r="G62"/>
      <c r="H62"/>
      <c r="I62"/>
      <c r="J62"/>
      <c r="K62"/>
      <c r="L62"/>
      <c r="M62"/>
      <c r="N62"/>
      <c r="O62"/>
      <c r="P62"/>
      <c r="Q62"/>
      <c r="R62"/>
    </row>
    <row r="63" spans="2:18" ht="27.75" customHeight="1">
      <c r="B63"/>
      <c r="C63"/>
      <c r="D63"/>
      <c r="E63"/>
      <c r="F63"/>
      <c r="G63"/>
      <c r="H63"/>
      <c r="I63"/>
      <c r="J63"/>
      <c r="K63"/>
      <c r="L63"/>
      <c r="M63"/>
      <c r="N63"/>
      <c r="O63"/>
      <c r="P63"/>
      <c r="Q63"/>
      <c r="R63"/>
    </row>
    <row r="64" spans="2:18" ht="27.75" customHeight="1">
      <c r="B64"/>
      <c r="C64"/>
      <c r="D64"/>
      <c r="E64"/>
      <c r="F64"/>
      <c r="G64"/>
      <c r="H64"/>
      <c r="I64"/>
      <c r="J64"/>
      <c r="K64"/>
      <c r="L64"/>
      <c r="M64"/>
      <c r="N64"/>
      <c r="O64"/>
      <c r="P64"/>
      <c r="Q64"/>
      <c r="R64"/>
    </row>
    <row r="65" spans="2:18" ht="27.75" customHeight="1">
      <c r="B65"/>
      <c r="C65"/>
      <c r="D65"/>
      <c r="E65"/>
      <c r="F65"/>
      <c r="G65"/>
      <c r="H65"/>
      <c r="I65"/>
      <c r="J65"/>
      <c r="K65"/>
      <c r="L65"/>
      <c r="M65"/>
      <c r="N65"/>
      <c r="O65"/>
      <c r="P65"/>
      <c r="Q65"/>
      <c r="R65"/>
    </row>
  </sheetData>
  <mergeCells count="4">
    <mergeCell ref="E5:E6"/>
    <mergeCell ref="F5:G5"/>
    <mergeCell ref="B5:B6"/>
    <mergeCell ref="C5:D5"/>
  </mergeCells>
  <phoneticPr fontId="34"/>
  <pageMargins left="0" right="0" top="0" bottom="0" header="0" footer="0"/>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78"/>
  <sheetViews>
    <sheetView view="pageBreakPreview" zoomScale="115" zoomScaleNormal="100" zoomScaleSheetLayoutView="115" workbookViewId="0">
      <selection activeCell="N33" sqref="N33"/>
    </sheetView>
  </sheetViews>
  <sheetFormatPr defaultRowHeight="15" customHeight="1"/>
  <cols>
    <col min="1" max="1" width="2.125" customWidth="1"/>
    <col min="2" max="2" width="2.5" style="93" customWidth="1"/>
    <col min="3" max="3" width="6.5" style="604" customWidth="1"/>
    <col min="4" max="4" width="5.25" style="96" customWidth="1"/>
    <col min="5" max="5" width="6.25" style="436" customWidth="1"/>
    <col min="6" max="6" width="6.5" style="604" customWidth="1"/>
    <col min="7" max="7" width="5.25" style="96" customWidth="1"/>
    <col min="8" max="8" width="1.375" style="96" customWidth="1"/>
    <col min="9" max="9" width="6.25" style="638" customWidth="1"/>
    <col min="10" max="10" width="6.5" style="589" customWidth="1"/>
    <col min="11" max="11" width="5.25" style="96" customWidth="1"/>
    <col min="12" max="12" width="1.375" style="96" customWidth="1"/>
    <col min="13" max="13" width="6.25" style="441" customWidth="1"/>
    <col min="14" max="14" width="6.5" style="589" customWidth="1"/>
    <col min="15" max="15" width="5.25" style="96" customWidth="1"/>
    <col min="16" max="16" width="1.375" style="96" customWidth="1"/>
    <col min="17" max="17" width="6.25" style="441" customWidth="1"/>
    <col min="18" max="18" width="6.5" style="589" customWidth="1"/>
    <col min="19" max="19" width="5.25" style="96" customWidth="1"/>
    <col min="20" max="20" width="1.375" style="96" customWidth="1"/>
    <col min="21" max="21" width="6.25" style="441" customWidth="1"/>
    <col min="22" max="22" width="2" customWidth="1"/>
  </cols>
  <sheetData>
    <row r="1" spans="2:21" ht="2.1" customHeight="1"/>
    <row r="2" spans="2:21" ht="39" customHeight="1"/>
    <row r="3" spans="2:21" ht="17.25" customHeight="1">
      <c r="B3" s="185" t="s">
        <v>1685</v>
      </c>
      <c r="C3" s="204"/>
      <c r="D3" s="204"/>
      <c r="E3" s="437"/>
      <c r="F3" s="204"/>
      <c r="G3" s="155"/>
      <c r="H3" s="155"/>
      <c r="I3" s="437"/>
      <c r="J3" s="204"/>
      <c r="K3" s="155"/>
      <c r="L3" s="155"/>
      <c r="M3" s="437"/>
      <c r="N3" s="204"/>
      <c r="O3" s="155"/>
      <c r="P3" s="155"/>
      <c r="Q3" s="437"/>
      <c r="R3" s="204"/>
      <c r="T3" s="129"/>
      <c r="U3" s="743" t="s">
        <v>912</v>
      </c>
    </row>
    <row r="4" spans="2:21" ht="13.35" customHeight="1" thickBot="1"/>
    <row r="5" spans="2:21" ht="30.75" customHeight="1">
      <c r="B5" s="1348" t="s">
        <v>211</v>
      </c>
      <c r="C5" s="1350" t="s">
        <v>913</v>
      </c>
      <c r="D5" s="1351"/>
      <c r="E5" s="1352"/>
      <c r="F5" s="1350" t="s">
        <v>779</v>
      </c>
      <c r="G5" s="1351"/>
      <c r="H5" s="1351"/>
      <c r="I5" s="1352"/>
      <c r="J5" s="1353" t="s">
        <v>781</v>
      </c>
      <c r="K5" s="1354"/>
      <c r="L5" s="1354"/>
      <c r="M5" s="1355"/>
      <c r="N5" s="1353" t="s">
        <v>783</v>
      </c>
      <c r="O5" s="1354"/>
      <c r="P5" s="1354"/>
      <c r="Q5" s="1355"/>
      <c r="R5" s="1353" t="s">
        <v>914</v>
      </c>
      <c r="S5" s="1354"/>
      <c r="T5" s="1354"/>
      <c r="U5" s="1355"/>
    </row>
    <row r="6" spans="2:21" ht="30.75" customHeight="1" thickBot="1">
      <c r="B6" s="1349"/>
      <c r="C6" s="137" t="s">
        <v>631</v>
      </c>
      <c r="D6" s="776" t="s">
        <v>551</v>
      </c>
      <c r="E6" s="444" t="s">
        <v>553</v>
      </c>
      <c r="F6" s="590" t="s">
        <v>552</v>
      </c>
      <c r="G6" s="1486" t="s">
        <v>551</v>
      </c>
      <c r="H6" s="1487"/>
      <c r="I6" s="444" t="s">
        <v>553</v>
      </c>
      <c r="J6" s="590" t="s">
        <v>552</v>
      </c>
      <c r="K6" s="1486" t="s">
        <v>551</v>
      </c>
      <c r="L6" s="1487"/>
      <c r="M6" s="444" t="s">
        <v>553</v>
      </c>
      <c r="N6" s="590" t="s">
        <v>552</v>
      </c>
      <c r="O6" s="1486" t="s">
        <v>551</v>
      </c>
      <c r="P6" s="1487"/>
      <c r="Q6" s="444" t="s">
        <v>553</v>
      </c>
      <c r="R6" s="590" t="s">
        <v>552</v>
      </c>
      <c r="S6" s="1486" t="s">
        <v>551</v>
      </c>
      <c r="T6" s="1487"/>
      <c r="U6" s="444" t="s">
        <v>553</v>
      </c>
    </row>
    <row r="7" spans="2:21" s="28" customFormat="1" ht="27.75" customHeight="1">
      <c r="B7" s="97">
        <v>1</v>
      </c>
      <c r="C7" s="605" t="s">
        <v>278</v>
      </c>
      <c r="D7" s="623">
        <v>21811</v>
      </c>
      <c r="E7" s="463">
        <v>8.3680073971335034E-3</v>
      </c>
      <c r="F7" s="605" t="s">
        <v>278</v>
      </c>
      <c r="G7" s="130">
        <v>21630</v>
      </c>
      <c r="H7" s="131"/>
      <c r="I7" s="639">
        <v>2.4972752689191191E-2</v>
      </c>
      <c r="J7" s="591" t="s">
        <v>278</v>
      </c>
      <c r="K7" s="130">
        <v>21103</v>
      </c>
      <c r="L7" s="131" t="s">
        <v>273</v>
      </c>
      <c r="M7" s="494">
        <v>6.3927401058734512E-2</v>
      </c>
      <c r="N7" s="599" t="s">
        <v>278</v>
      </c>
      <c r="O7" s="130">
        <v>19835</v>
      </c>
      <c r="P7" s="131" t="s">
        <v>273</v>
      </c>
      <c r="Q7" s="471">
        <v>9.7372060857538134E-2</v>
      </c>
      <c r="R7" s="591" t="s">
        <v>278</v>
      </c>
      <c r="S7" s="130">
        <v>18075</v>
      </c>
      <c r="T7" s="131"/>
      <c r="U7" s="498">
        <v>0</v>
      </c>
    </row>
    <row r="8" spans="2:21" s="28" customFormat="1" ht="27.75" customHeight="1">
      <c r="B8" s="101">
        <v>2</v>
      </c>
      <c r="C8" s="606" t="s">
        <v>299</v>
      </c>
      <c r="D8" s="622">
        <v>2471</v>
      </c>
      <c r="E8" s="1130">
        <v>-5.7230064860740226E-2</v>
      </c>
      <c r="F8" s="606" t="s">
        <v>299</v>
      </c>
      <c r="G8" s="622">
        <v>2621</v>
      </c>
      <c r="H8" s="132" t="s">
        <v>273</v>
      </c>
      <c r="I8" s="640">
        <v>0.10730882974228972</v>
      </c>
      <c r="J8" s="606" t="s">
        <v>347</v>
      </c>
      <c r="K8" s="622">
        <v>2666</v>
      </c>
      <c r="L8" s="132" t="s">
        <v>273</v>
      </c>
      <c r="M8" s="469">
        <v>4.3444227005870806E-2</v>
      </c>
      <c r="N8" s="600" t="s">
        <v>299</v>
      </c>
      <c r="O8" s="622">
        <v>5994</v>
      </c>
      <c r="P8" s="132" t="s">
        <v>273</v>
      </c>
      <c r="Q8" s="472">
        <v>0.10733419545538525</v>
      </c>
      <c r="R8" s="592" t="s">
        <v>299</v>
      </c>
      <c r="S8" s="622">
        <v>5413</v>
      </c>
      <c r="T8" s="132"/>
      <c r="U8" s="473">
        <v>0</v>
      </c>
    </row>
    <row r="9" spans="2:21" s="28" customFormat="1" ht="27.75" customHeight="1">
      <c r="B9" s="101">
        <v>3</v>
      </c>
      <c r="C9" s="606" t="s">
        <v>313</v>
      </c>
      <c r="D9" s="622">
        <v>2159</v>
      </c>
      <c r="E9" s="464">
        <v>2.7868091035763154E-3</v>
      </c>
      <c r="F9" s="606" t="s">
        <v>313</v>
      </c>
      <c r="G9" s="622">
        <v>2153</v>
      </c>
      <c r="H9" s="132"/>
      <c r="I9" s="640">
        <v>4.1977611940298143E-3</v>
      </c>
      <c r="J9" s="592" t="s">
        <v>299</v>
      </c>
      <c r="K9" s="622">
        <v>2367</v>
      </c>
      <c r="L9" s="132"/>
      <c r="M9" s="1132">
        <v>-0.60510510510510507</v>
      </c>
      <c r="N9" s="600" t="s">
        <v>347</v>
      </c>
      <c r="O9" s="622">
        <v>2555</v>
      </c>
      <c r="P9" s="132"/>
      <c r="Q9" s="472">
        <v>0.33559853633037107</v>
      </c>
      <c r="R9" s="592" t="s">
        <v>313</v>
      </c>
      <c r="S9" s="622">
        <v>1949</v>
      </c>
      <c r="T9" s="132" t="s">
        <v>273</v>
      </c>
      <c r="U9" s="1133">
        <v>-1.0659898477157315E-2</v>
      </c>
    </row>
    <row r="10" spans="2:21" s="28" customFormat="1" ht="27.75" customHeight="1">
      <c r="B10" s="101">
        <v>4</v>
      </c>
      <c r="C10" s="606" t="s">
        <v>347</v>
      </c>
      <c r="D10" s="622">
        <v>2094</v>
      </c>
      <c r="E10" s="464">
        <v>0.16268739589117165</v>
      </c>
      <c r="F10" s="606" t="s">
        <v>330</v>
      </c>
      <c r="G10" s="622">
        <v>1851</v>
      </c>
      <c r="H10" s="132"/>
      <c r="I10" s="640">
        <v>0.56864406779661025</v>
      </c>
      <c r="J10" s="592" t="s">
        <v>313</v>
      </c>
      <c r="K10" s="622">
        <v>2144</v>
      </c>
      <c r="L10" s="132" t="s">
        <v>273</v>
      </c>
      <c r="M10" s="469">
        <v>1.8691588785046953E-3</v>
      </c>
      <c r="N10" s="600" t="s">
        <v>313</v>
      </c>
      <c r="O10" s="622">
        <v>2140</v>
      </c>
      <c r="P10" s="132" t="s">
        <v>273</v>
      </c>
      <c r="Q10" s="472">
        <v>9.7998973832734704E-2</v>
      </c>
      <c r="R10" s="592" t="s">
        <v>347</v>
      </c>
      <c r="S10" s="622">
        <v>1913</v>
      </c>
      <c r="T10" s="132"/>
      <c r="U10" s="1133">
        <v>-8.29445308449972E-3</v>
      </c>
    </row>
    <row r="11" spans="2:21" s="28" customFormat="1" ht="27.75" customHeight="1">
      <c r="B11" s="101">
        <v>5</v>
      </c>
      <c r="C11" s="606" t="s">
        <v>939</v>
      </c>
      <c r="D11" s="622">
        <v>1736</v>
      </c>
      <c r="E11" s="1130">
        <v>-6.2128579146407348E-2</v>
      </c>
      <c r="F11" s="606" t="s">
        <v>347</v>
      </c>
      <c r="G11" s="622">
        <v>1801</v>
      </c>
      <c r="H11" s="132"/>
      <c r="I11" s="1200">
        <v>-0.32445611402850716</v>
      </c>
      <c r="J11" s="592" t="s">
        <v>286</v>
      </c>
      <c r="K11" s="622">
        <v>1460</v>
      </c>
      <c r="L11" s="132" t="s">
        <v>273</v>
      </c>
      <c r="M11" s="469">
        <v>9.1997008227374666E-2</v>
      </c>
      <c r="N11" s="600" t="s">
        <v>286</v>
      </c>
      <c r="O11" s="622">
        <v>1337</v>
      </c>
      <c r="P11" s="132" t="s">
        <v>273</v>
      </c>
      <c r="Q11" s="472">
        <v>0.27942583732057424</v>
      </c>
      <c r="R11" s="592" t="s">
        <v>284</v>
      </c>
      <c r="S11" s="622">
        <v>1293</v>
      </c>
      <c r="T11" s="132" t="s">
        <v>273</v>
      </c>
      <c r="U11" s="1133">
        <v>-1.5444015444014969E-3</v>
      </c>
    </row>
    <row r="12" spans="2:21" s="28" customFormat="1" ht="27.75" customHeight="1">
      <c r="B12" s="101">
        <v>6</v>
      </c>
      <c r="C12" s="606" t="s">
        <v>284</v>
      </c>
      <c r="D12" s="622">
        <v>1571</v>
      </c>
      <c r="E12" s="464">
        <v>3.9021164021163957E-2</v>
      </c>
      <c r="F12" s="606" t="s">
        <v>284</v>
      </c>
      <c r="G12" s="622">
        <v>1512</v>
      </c>
      <c r="H12" s="132"/>
      <c r="I12" s="640">
        <v>8.1545064377682497E-2</v>
      </c>
      <c r="J12" s="592" t="s">
        <v>284</v>
      </c>
      <c r="K12" s="622">
        <v>1398</v>
      </c>
      <c r="L12" s="132" t="s">
        <v>273</v>
      </c>
      <c r="M12" s="469">
        <v>8.2881487219209848E-2</v>
      </c>
      <c r="N12" s="600" t="s">
        <v>284</v>
      </c>
      <c r="O12" s="622">
        <v>1291</v>
      </c>
      <c r="P12" s="132" t="s">
        <v>273</v>
      </c>
      <c r="Q12" s="1145">
        <v>-1.5467904098994678E-3</v>
      </c>
      <c r="R12" s="592" t="s">
        <v>330</v>
      </c>
      <c r="S12" s="622">
        <v>1180</v>
      </c>
      <c r="T12" s="132" t="s">
        <v>273</v>
      </c>
      <c r="U12" s="1133">
        <v>-0.15412186379928317</v>
      </c>
    </row>
    <row r="13" spans="2:21" s="28" customFormat="1" ht="27.75" customHeight="1">
      <c r="B13" s="101">
        <v>7</v>
      </c>
      <c r="C13" s="606" t="s">
        <v>286</v>
      </c>
      <c r="D13" s="622">
        <v>1521</v>
      </c>
      <c r="E13" s="464">
        <v>1.6032064128256529E-2</v>
      </c>
      <c r="F13" s="606" t="s">
        <v>286</v>
      </c>
      <c r="G13" s="622">
        <v>1497</v>
      </c>
      <c r="H13" s="132" t="s">
        <v>273</v>
      </c>
      <c r="I13" s="640">
        <v>2.5342465753424692E-2</v>
      </c>
      <c r="J13" s="592" t="s">
        <v>330</v>
      </c>
      <c r="K13" s="622">
        <v>1180</v>
      </c>
      <c r="L13" s="132"/>
      <c r="M13" s="1132">
        <v>-5.144694533762062E-2</v>
      </c>
      <c r="N13" s="600" t="s">
        <v>330</v>
      </c>
      <c r="O13" s="622">
        <v>1244</v>
      </c>
      <c r="P13" s="132" t="s">
        <v>273</v>
      </c>
      <c r="Q13" s="472">
        <v>5.4237288135593253E-2</v>
      </c>
      <c r="R13" s="592" t="s">
        <v>283</v>
      </c>
      <c r="S13" s="622">
        <v>1140</v>
      </c>
      <c r="T13" s="132"/>
      <c r="U13" s="1133">
        <v>-6.9686411149826322E-3</v>
      </c>
    </row>
    <row r="14" spans="2:21" s="28" customFormat="1" ht="27.75" customHeight="1">
      <c r="B14" s="101">
        <v>8</v>
      </c>
      <c r="C14" s="606" t="s">
        <v>314</v>
      </c>
      <c r="D14" s="622">
        <v>1501</v>
      </c>
      <c r="E14" s="464">
        <v>0.29285099052540908</v>
      </c>
      <c r="F14" s="606" t="s">
        <v>283</v>
      </c>
      <c r="G14" s="622">
        <v>1224</v>
      </c>
      <c r="H14" s="132"/>
      <c r="I14" s="640">
        <v>7.6517150395778444E-2</v>
      </c>
      <c r="J14" s="592" t="s">
        <v>283</v>
      </c>
      <c r="K14" s="622">
        <v>1137</v>
      </c>
      <c r="L14" s="132" t="s">
        <v>273</v>
      </c>
      <c r="M14" s="1132">
        <v>-3.6440677966101731E-2</v>
      </c>
      <c r="N14" s="600" t="s">
        <v>283</v>
      </c>
      <c r="O14" s="622">
        <v>1180</v>
      </c>
      <c r="P14" s="132"/>
      <c r="Q14" s="472">
        <v>3.5087719298245723E-2</v>
      </c>
      <c r="R14" s="592" t="s">
        <v>922</v>
      </c>
      <c r="S14" s="622">
        <v>1095</v>
      </c>
      <c r="T14" s="132"/>
      <c r="U14" s="1133">
        <v>-8.2914572864321578E-2</v>
      </c>
    </row>
    <row r="15" spans="2:21" s="28" customFormat="1" ht="27.75" customHeight="1">
      <c r="B15" s="101">
        <v>9</v>
      </c>
      <c r="C15" s="606" t="s">
        <v>291</v>
      </c>
      <c r="D15" s="622">
        <v>1388</v>
      </c>
      <c r="E15" s="730">
        <v>1.189274447949527</v>
      </c>
      <c r="F15" s="606" t="s">
        <v>314</v>
      </c>
      <c r="G15" s="622">
        <v>1161</v>
      </c>
      <c r="H15" s="132" t="s">
        <v>273</v>
      </c>
      <c r="I15" s="640">
        <v>2.6525198938992078E-2</v>
      </c>
      <c r="J15" s="592" t="s">
        <v>314</v>
      </c>
      <c r="K15" s="622">
        <v>1131</v>
      </c>
      <c r="L15" s="132" t="s">
        <v>273</v>
      </c>
      <c r="M15" s="469">
        <v>6.5975494816211011E-2</v>
      </c>
      <c r="N15" s="601" t="s">
        <v>923</v>
      </c>
      <c r="O15" s="622">
        <v>1061</v>
      </c>
      <c r="P15" s="132"/>
      <c r="Q15" s="472">
        <v>3.3106134371957197E-2</v>
      </c>
      <c r="R15" s="592" t="s">
        <v>286</v>
      </c>
      <c r="S15" s="622">
        <v>1045</v>
      </c>
      <c r="T15" s="132" t="s">
        <v>273</v>
      </c>
      <c r="U15" s="473">
        <v>9.6537250786988382E-2</v>
      </c>
    </row>
    <row r="16" spans="2:21" s="28" customFormat="1" ht="27.75" customHeight="1">
      <c r="B16" s="101">
        <v>10</v>
      </c>
      <c r="C16" s="606" t="s">
        <v>283</v>
      </c>
      <c r="D16" s="622">
        <v>1299</v>
      </c>
      <c r="E16" s="464">
        <v>6.1274509803921573E-2</v>
      </c>
      <c r="F16" s="606" t="s">
        <v>310</v>
      </c>
      <c r="G16" s="622">
        <v>1069</v>
      </c>
      <c r="H16" s="132" t="s">
        <v>273</v>
      </c>
      <c r="I16" s="640">
        <v>3.5852713178294637E-2</v>
      </c>
      <c r="J16" s="592" t="s">
        <v>310</v>
      </c>
      <c r="K16" s="622">
        <v>1032</v>
      </c>
      <c r="L16" s="132"/>
      <c r="M16" s="469">
        <v>2.8913260219342041E-2</v>
      </c>
      <c r="N16" s="600" t="s">
        <v>922</v>
      </c>
      <c r="O16" s="622">
        <v>1022</v>
      </c>
      <c r="P16" s="132"/>
      <c r="Q16" s="1145">
        <v>-6.6666666666666652E-2</v>
      </c>
      <c r="R16" s="593" t="s">
        <v>923</v>
      </c>
      <c r="S16" s="622">
        <v>1027</v>
      </c>
      <c r="T16" s="132"/>
      <c r="U16" s="1133">
        <v>-1.0597302504816941E-2</v>
      </c>
    </row>
    <row r="17" spans="1:21" s="28" customFormat="1" ht="27.75" customHeight="1">
      <c r="B17" s="101">
        <v>11</v>
      </c>
      <c r="C17" s="606" t="s">
        <v>310</v>
      </c>
      <c r="D17" s="622">
        <v>1298</v>
      </c>
      <c r="E17" s="464">
        <v>0.21421889616463985</v>
      </c>
      <c r="F17" s="606" t="s">
        <v>276</v>
      </c>
      <c r="G17" s="622">
        <v>977</v>
      </c>
      <c r="H17" s="132" t="s">
        <v>273</v>
      </c>
      <c r="I17" s="1200">
        <v>-1.9076305220883549E-2</v>
      </c>
      <c r="J17" s="592" t="s">
        <v>276</v>
      </c>
      <c r="K17" s="622">
        <v>996</v>
      </c>
      <c r="L17" s="132"/>
      <c r="M17" s="1132">
        <v>-2.5440313111546042E-2</v>
      </c>
      <c r="N17" s="601" t="s">
        <v>921</v>
      </c>
      <c r="O17" s="622">
        <v>1003</v>
      </c>
      <c r="P17" s="132"/>
      <c r="Q17" s="472">
        <v>6.9296375266524546E-2</v>
      </c>
      <c r="R17" s="593" t="s">
        <v>921</v>
      </c>
      <c r="S17" s="622">
        <v>938</v>
      </c>
      <c r="T17" s="132"/>
      <c r="U17" s="473">
        <v>0.14950980392156854</v>
      </c>
    </row>
    <row r="18" spans="1:21" s="28" customFormat="1" ht="27.75" customHeight="1">
      <c r="B18" s="101">
        <v>12</v>
      </c>
      <c r="C18" s="606" t="s">
        <v>331</v>
      </c>
      <c r="D18" s="622">
        <v>1252</v>
      </c>
      <c r="E18" s="464">
        <f>(D18/G26)-1</f>
        <v>0.7609001406469762</v>
      </c>
      <c r="F18" s="606" t="s">
        <v>288</v>
      </c>
      <c r="G18" s="622">
        <v>894</v>
      </c>
      <c r="H18" s="132"/>
      <c r="I18" s="1200">
        <v>-1.1061946902654829E-2</v>
      </c>
      <c r="J18" s="592" t="s">
        <v>288</v>
      </c>
      <c r="K18" s="622">
        <v>904</v>
      </c>
      <c r="L18" s="132"/>
      <c r="M18" s="469">
        <v>4.4444444444444731E-3</v>
      </c>
      <c r="N18" s="600" t="s">
        <v>288</v>
      </c>
      <c r="O18" s="622">
        <v>900</v>
      </c>
      <c r="P18" s="132"/>
      <c r="Q18" s="472">
        <v>4.5296167247386832E-2</v>
      </c>
      <c r="R18" s="592" t="s">
        <v>288</v>
      </c>
      <c r="S18" s="622">
        <v>861</v>
      </c>
      <c r="T18" s="132"/>
      <c r="U18" s="1133">
        <v>-1.2614678899082521E-2</v>
      </c>
    </row>
    <row r="19" spans="1:21" s="28" customFormat="1" ht="27.75" customHeight="1">
      <c r="B19" s="101">
        <v>13</v>
      </c>
      <c r="C19" s="606" t="s">
        <v>358</v>
      </c>
      <c r="D19" s="622">
        <v>1007</v>
      </c>
      <c r="E19" s="464">
        <v>0.9254302103250478</v>
      </c>
      <c r="F19" s="606" t="s">
        <v>364</v>
      </c>
      <c r="G19" s="622">
        <v>866</v>
      </c>
      <c r="H19" s="132"/>
      <c r="I19" s="646">
        <v>1.1330049261083746</v>
      </c>
      <c r="J19" s="656" t="s">
        <v>298</v>
      </c>
      <c r="K19" s="622">
        <v>888</v>
      </c>
      <c r="L19" s="132" t="s">
        <v>273</v>
      </c>
      <c r="M19" s="469">
        <v>5.2132701421800931E-2</v>
      </c>
      <c r="N19" s="657" t="s">
        <v>298</v>
      </c>
      <c r="O19" s="622">
        <v>844</v>
      </c>
      <c r="P19" s="132"/>
      <c r="Q19" s="472">
        <v>0.14673913043478271</v>
      </c>
      <c r="R19" s="592" t="s">
        <v>275</v>
      </c>
      <c r="S19" s="622">
        <v>796</v>
      </c>
      <c r="T19" s="132"/>
      <c r="U19" s="1133">
        <v>-2.5703794369645094E-2</v>
      </c>
    </row>
    <row r="20" spans="1:21" s="28" customFormat="1" ht="27.75" customHeight="1">
      <c r="B20" s="101">
        <v>14</v>
      </c>
      <c r="C20" s="606" t="s">
        <v>276</v>
      </c>
      <c r="D20" s="622">
        <v>993</v>
      </c>
      <c r="E20" s="464">
        <v>1.6376663254861867E-2</v>
      </c>
      <c r="F20" s="658" t="s">
        <v>298</v>
      </c>
      <c r="G20" s="622">
        <v>856</v>
      </c>
      <c r="H20" s="132" t="s">
        <v>273</v>
      </c>
      <c r="I20" s="1200">
        <v>-3.6036036036036001E-2</v>
      </c>
      <c r="J20" s="592" t="s">
        <v>275</v>
      </c>
      <c r="K20" s="622">
        <v>780</v>
      </c>
      <c r="L20" s="132"/>
      <c r="M20" s="1132">
        <v>-1.1406844106463865E-2</v>
      </c>
      <c r="N20" s="601" t="s">
        <v>275</v>
      </c>
      <c r="O20" s="622">
        <v>789</v>
      </c>
      <c r="P20" s="132"/>
      <c r="Q20" s="1145">
        <v>-8.793969849246186E-3</v>
      </c>
      <c r="R20" s="656" t="s">
        <v>298</v>
      </c>
      <c r="S20" s="622">
        <v>736</v>
      </c>
      <c r="T20" s="132"/>
      <c r="U20" s="473">
        <v>0.2348993288590604</v>
      </c>
    </row>
    <row r="21" spans="1:21" s="28" customFormat="1" ht="27.75" customHeight="1">
      <c r="B21" s="101">
        <v>15</v>
      </c>
      <c r="C21" s="606" t="s">
        <v>364</v>
      </c>
      <c r="D21" s="622">
        <v>968</v>
      </c>
      <c r="E21" s="464">
        <v>0.11778290993071594</v>
      </c>
      <c r="F21" s="606" t="s">
        <v>296</v>
      </c>
      <c r="G21" s="622">
        <v>829</v>
      </c>
      <c r="H21" s="132" t="s">
        <v>273</v>
      </c>
      <c r="I21" s="640">
        <v>0.61598440545808963</v>
      </c>
      <c r="J21" s="592" t="s">
        <v>398</v>
      </c>
      <c r="K21" s="622">
        <v>757</v>
      </c>
      <c r="L21" s="132"/>
      <c r="M21" s="469">
        <v>4.8476454293628901E-2</v>
      </c>
      <c r="N21" s="600" t="s">
        <v>367</v>
      </c>
      <c r="O21" s="622">
        <v>779</v>
      </c>
      <c r="P21" s="132"/>
      <c r="Q21" s="472">
        <v>0.29833333333333334</v>
      </c>
      <c r="R21" s="592" t="s">
        <v>398</v>
      </c>
      <c r="S21" s="622">
        <v>720</v>
      </c>
      <c r="T21" s="132" t="s">
        <v>273</v>
      </c>
      <c r="U21" s="1133">
        <v>-1.3869625520110951E-3</v>
      </c>
    </row>
    <row r="22" spans="1:21" s="28" customFormat="1" ht="27.75" customHeight="1">
      <c r="B22" s="101">
        <v>16</v>
      </c>
      <c r="C22" s="606" t="s">
        <v>288</v>
      </c>
      <c r="D22" s="622">
        <v>910</v>
      </c>
      <c r="E22" s="464">
        <v>1.7897091722595126E-2</v>
      </c>
      <c r="F22" s="606" t="s">
        <v>275</v>
      </c>
      <c r="G22" s="622">
        <v>788</v>
      </c>
      <c r="H22" s="132"/>
      <c r="I22" s="640">
        <v>1.025641025641022E-2</v>
      </c>
      <c r="J22" s="593" t="s">
        <v>325</v>
      </c>
      <c r="K22" s="622">
        <v>716</v>
      </c>
      <c r="L22" s="132" t="s">
        <v>273</v>
      </c>
      <c r="M22" s="469">
        <v>0.15670436187399028</v>
      </c>
      <c r="N22" s="600" t="s">
        <v>398</v>
      </c>
      <c r="O22" s="622">
        <v>722</v>
      </c>
      <c r="P22" s="132"/>
      <c r="Q22" s="472">
        <v>2.7777777777777679E-3</v>
      </c>
      <c r="R22" s="592" t="s">
        <v>296</v>
      </c>
      <c r="S22" s="622">
        <v>716</v>
      </c>
      <c r="T22" s="132"/>
      <c r="U22" s="473">
        <v>8.9802130898021248E-2</v>
      </c>
    </row>
    <row r="23" spans="1:21" s="28" customFormat="1" ht="27.75" customHeight="1">
      <c r="B23" s="101">
        <v>17</v>
      </c>
      <c r="C23" s="606" t="s">
        <v>274</v>
      </c>
      <c r="D23" s="622">
        <v>871</v>
      </c>
      <c r="E23" s="464">
        <v>0.39807383627608339</v>
      </c>
      <c r="F23" s="606" t="s">
        <v>325</v>
      </c>
      <c r="G23" s="622">
        <v>782</v>
      </c>
      <c r="H23" s="132" t="s">
        <v>273</v>
      </c>
      <c r="I23" s="640">
        <v>9.2178770949720601E-2</v>
      </c>
      <c r="J23" s="653" t="s">
        <v>277</v>
      </c>
      <c r="K23" s="622">
        <v>655</v>
      </c>
      <c r="L23" s="132" t="s">
        <v>273</v>
      </c>
      <c r="M23" s="469">
        <v>0.10084033613445387</v>
      </c>
      <c r="N23" s="600" t="s">
        <v>296</v>
      </c>
      <c r="O23" s="622">
        <v>699</v>
      </c>
      <c r="P23" s="132"/>
      <c r="Q23" s="1145">
        <v>-2.3743016759776525E-2</v>
      </c>
      <c r="R23" s="592" t="s">
        <v>367</v>
      </c>
      <c r="S23" s="622">
        <v>600</v>
      </c>
      <c r="T23" s="132"/>
      <c r="U23" s="473">
        <v>0.8404907975460123</v>
      </c>
    </row>
    <row r="24" spans="1:21" s="28" customFormat="1" ht="27.75" customHeight="1">
      <c r="B24" s="101">
        <v>18</v>
      </c>
      <c r="C24" s="606" t="s">
        <v>325</v>
      </c>
      <c r="D24" s="622">
        <v>866</v>
      </c>
      <c r="E24" s="464">
        <v>0.10741687979539649</v>
      </c>
      <c r="F24" s="606" t="s">
        <v>398</v>
      </c>
      <c r="G24" s="622">
        <v>761</v>
      </c>
      <c r="H24" s="132"/>
      <c r="I24" s="640">
        <v>5.2840158520475189E-3</v>
      </c>
      <c r="J24" s="592" t="s">
        <v>291</v>
      </c>
      <c r="K24" s="622">
        <v>624</v>
      </c>
      <c r="L24" s="132" t="s">
        <v>273</v>
      </c>
      <c r="M24" s="469">
        <v>6.4846416382252636E-2</v>
      </c>
      <c r="N24" s="600" t="s">
        <v>274</v>
      </c>
      <c r="O24" s="622">
        <v>650</v>
      </c>
      <c r="P24" s="132" t="s">
        <v>273</v>
      </c>
      <c r="Q24" s="472">
        <v>0.13636363636363646</v>
      </c>
      <c r="R24" s="592" t="s">
        <v>291</v>
      </c>
      <c r="S24" s="622">
        <v>591</v>
      </c>
      <c r="T24" s="132" t="s">
        <v>273</v>
      </c>
      <c r="U24" s="473">
        <v>5.1020408163264808E-3</v>
      </c>
    </row>
    <row r="25" spans="1:21" s="28" customFormat="1" ht="27.75" customHeight="1">
      <c r="B25" s="101">
        <v>19</v>
      </c>
      <c r="C25" s="606" t="s">
        <v>296</v>
      </c>
      <c r="D25" s="622">
        <v>853</v>
      </c>
      <c r="E25" s="464">
        <v>2.8950542822677949E-2</v>
      </c>
      <c r="F25" s="655" t="s">
        <v>277</v>
      </c>
      <c r="G25" s="622">
        <v>723</v>
      </c>
      <c r="H25" s="132" t="s">
        <v>273</v>
      </c>
      <c r="I25" s="640">
        <v>0.10381679389312981</v>
      </c>
      <c r="J25" s="592" t="s">
        <v>331</v>
      </c>
      <c r="K25" s="622">
        <v>614</v>
      </c>
      <c r="L25" s="132"/>
      <c r="M25" s="469">
        <v>0.29535864978902948</v>
      </c>
      <c r="N25" s="600" t="s">
        <v>325</v>
      </c>
      <c r="O25" s="622">
        <v>619</v>
      </c>
      <c r="P25" s="132"/>
      <c r="Q25" s="472">
        <v>8.59649122807018E-2</v>
      </c>
      <c r="R25" s="592" t="s">
        <v>274</v>
      </c>
      <c r="S25" s="622">
        <v>572</v>
      </c>
      <c r="T25" s="132" t="s">
        <v>273</v>
      </c>
      <c r="U25" s="473">
        <v>1.0600706713780994E-2</v>
      </c>
    </row>
    <row r="26" spans="1:21" s="28" customFormat="1" ht="27.75" customHeight="1">
      <c r="B26" s="101">
        <v>20</v>
      </c>
      <c r="C26" s="658" t="s">
        <v>298</v>
      </c>
      <c r="D26" s="622">
        <v>851</v>
      </c>
      <c r="E26" s="1130">
        <v>-5.8411214953271173E-3</v>
      </c>
      <c r="F26" s="606" t="s">
        <v>331</v>
      </c>
      <c r="G26" s="622">
        <v>711</v>
      </c>
      <c r="H26" s="132"/>
      <c r="I26" s="640">
        <v>0.15823817292006526</v>
      </c>
      <c r="J26" s="592" t="s">
        <v>367</v>
      </c>
      <c r="K26" s="622">
        <v>610</v>
      </c>
      <c r="L26" s="132" t="s">
        <v>273</v>
      </c>
      <c r="M26" s="1132">
        <v>-0.21694480102695768</v>
      </c>
      <c r="N26" s="654" t="s">
        <v>277</v>
      </c>
      <c r="O26" s="622">
        <v>595</v>
      </c>
      <c r="P26" s="132"/>
      <c r="Q26" s="472">
        <v>0.30769230769230771</v>
      </c>
      <c r="R26" s="592" t="s">
        <v>325</v>
      </c>
      <c r="S26" s="622">
        <v>570</v>
      </c>
      <c r="T26" s="132"/>
      <c r="U26" s="473">
        <v>0.11764705882352944</v>
      </c>
    </row>
    <row r="27" spans="1:21" s="28" customFormat="1" ht="27.75" customHeight="1">
      <c r="B27" s="101">
        <v>21</v>
      </c>
      <c r="C27" s="606" t="s">
        <v>275</v>
      </c>
      <c r="D27" s="622">
        <v>816</v>
      </c>
      <c r="E27" s="464">
        <f>(D27/G22)-1</f>
        <v>3.5532994923857864E-2</v>
      </c>
      <c r="F27" s="606" t="s">
        <v>416</v>
      </c>
      <c r="G27" s="622">
        <v>679</v>
      </c>
      <c r="H27" s="132" t="s">
        <v>273</v>
      </c>
      <c r="I27" s="640">
        <v>0.24587155963302743</v>
      </c>
      <c r="J27" s="592" t="s">
        <v>297</v>
      </c>
      <c r="K27" s="622">
        <v>583</v>
      </c>
      <c r="L27" s="132" t="s">
        <v>273</v>
      </c>
      <c r="M27" s="469">
        <v>0.138671875</v>
      </c>
      <c r="N27" s="600" t="s">
        <v>291</v>
      </c>
      <c r="O27" s="622">
        <v>586</v>
      </c>
      <c r="P27" s="132" t="s">
        <v>273</v>
      </c>
      <c r="Q27" s="1145">
        <v>-8.4602368866327771E-3</v>
      </c>
      <c r="R27" s="592" t="s">
        <v>297</v>
      </c>
      <c r="S27" s="622">
        <v>514</v>
      </c>
      <c r="T27" s="132"/>
      <c r="U27" s="1133">
        <v>-9.6339113680153909E-3</v>
      </c>
    </row>
    <row r="28" spans="1:21" s="28" customFormat="1" ht="27.75" customHeight="1">
      <c r="B28" s="101">
        <v>22</v>
      </c>
      <c r="C28" s="655" t="s">
        <v>277</v>
      </c>
      <c r="D28" s="622">
        <v>815</v>
      </c>
      <c r="E28" s="464">
        <v>0.1272475795297372</v>
      </c>
      <c r="F28" s="606" t="s">
        <v>291</v>
      </c>
      <c r="G28" s="622">
        <v>634</v>
      </c>
      <c r="H28" s="132"/>
      <c r="I28" s="640">
        <v>1.6025641025640969E-2</v>
      </c>
      <c r="J28" s="592" t="s">
        <v>274</v>
      </c>
      <c r="K28" s="622">
        <v>572</v>
      </c>
      <c r="L28" s="132" t="s">
        <v>273</v>
      </c>
      <c r="M28" s="1132">
        <v>-0.12</v>
      </c>
      <c r="N28" s="600" t="s">
        <v>297</v>
      </c>
      <c r="O28" s="622">
        <v>512</v>
      </c>
      <c r="P28" s="132"/>
      <c r="Q28" s="1145">
        <v>-3.8910505836575737E-3</v>
      </c>
      <c r="R28" s="653" t="s">
        <v>295</v>
      </c>
      <c r="S28" s="622">
        <v>500</v>
      </c>
      <c r="T28" s="132"/>
      <c r="U28" s="1133">
        <v>-5.9642147117295874E-3</v>
      </c>
    </row>
    <row r="29" spans="1:21" s="28" customFormat="1" ht="27.75" customHeight="1">
      <c r="B29" s="101">
        <v>23</v>
      </c>
      <c r="C29" s="606" t="s">
        <v>937</v>
      </c>
      <c r="D29" s="622">
        <v>814</v>
      </c>
      <c r="E29" s="464">
        <v>0.19882179675994105</v>
      </c>
      <c r="F29" s="606" t="s">
        <v>274</v>
      </c>
      <c r="G29" s="622">
        <v>623</v>
      </c>
      <c r="H29" s="132" t="s">
        <v>273</v>
      </c>
      <c r="I29" s="640">
        <v>8.9160839160839167E-2</v>
      </c>
      <c r="J29" s="592" t="s">
        <v>416</v>
      </c>
      <c r="K29" s="622">
        <v>545</v>
      </c>
      <c r="L29" s="132" t="s">
        <v>273</v>
      </c>
      <c r="M29" s="469">
        <v>0.17456896551724133</v>
      </c>
      <c r="N29" s="654" t="s">
        <v>295</v>
      </c>
      <c r="O29" s="622">
        <v>509</v>
      </c>
      <c r="P29" s="132"/>
      <c r="Q29" s="472">
        <v>1.8000000000000016E-2</v>
      </c>
      <c r="R29" s="653" t="s">
        <v>277</v>
      </c>
      <c r="S29" s="622">
        <v>455</v>
      </c>
      <c r="T29" s="132"/>
      <c r="U29" s="1133">
        <v>-4.0084388185653963E-2</v>
      </c>
    </row>
    <row r="30" spans="1:21" s="28" customFormat="1" ht="27.75" customHeight="1">
      <c r="B30" s="101">
        <v>24</v>
      </c>
      <c r="C30" s="606" t="s">
        <v>934</v>
      </c>
      <c r="D30" s="622">
        <v>779</v>
      </c>
      <c r="E30" s="464">
        <v>2.3653088042050019E-2</v>
      </c>
      <c r="F30" s="606" t="s">
        <v>367</v>
      </c>
      <c r="G30" s="622">
        <v>621</v>
      </c>
      <c r="H30" s="132" t="s">
        <v>273</v>
      </c>
      <c r="I30" s="640">
        <v>1.8032786885245899E-2</v>
      </c>
      <c r="J30" s="653" t="s">
        <v>295</v>
      </c>
      <c r="K30" s="622">
        <v>525</v>
      </c>
      <c r="L30" s="132"/>
      <c r="M30" s="469">
        <v>3.1434184675835031E-2</v>
      </c>
      <c r="N30" s="600" t="s">
        <v>331</v>
      </c>
      <c r="O30" s="622">
        <v>474</v>
      </c>
      <c r="P30" s="132"/>
      <c r="Q30" s="473">
        <v>0.17910447761194037</v>
      </c>
      <c r="R30" s="592" t="s">
        <v>416</v>
      </c>
      <c r="S30" s="622">
        <v>428</v>
      </c>
      <c r="T30" s="132"/>
      <c r="U30" s="473">
        <v>7.268170426065157E-2</v>
      </c>
    </row>
    <row r="31" spans="1:21" s="28" customFormat="1" ht="27.75" customHeight="1" thickBot="1">
      <c r="B31" s="105">
        <v>25</v>
      </c>
      <c r="C31" s="607" t="s">
        <v>297</v>
      </c>
      <c r="D31" s="624">
        <v>677</v>
      </c>
      <c r="E31" s="465">
        <v>0.16123499142367059</v>
      </c>
      <c r="F31" s="607" t="s">
        <v>297</v>
      </c>
      <c r="G31" s="624">
        <v>583</v>
      </c>
      <c r="H31" s="133"/>
      <c r="I31" s="641">
        <v>0</v>
      </c>
      <c r="J31" s="594" t="s">
        <v>296</v>
      </c>
      <c r="K31" s="624">
        <v>513</v>
      </c>
      <c r="L31" s="133" t="s">
        <v>273</v>
      </c>
      <c r="M31" s="1195">
        <v>-0.26609442060085842</v>
      </c>
      <c r="N31" s="602" t="s">
        <v>416</v>
      </c>
      <c r="O31" s="624">
        <v>464</v>
      </c>
      <c r="P31" s="133"/>
      <c r="Q31" s="474">
        <v>8.4112149532710179E-2</v>
      </c>
      <c r="R31" s="594" t="s">
        <v>332</v>
      </c>
      <c r="S31" s="624">
        <v>411</v>
      </c>
      <c r="T31" s="133"/>
      <c r="U31" s="1134">
        <v>-6.164383561643838E-2</v>
      </c>
    </row>
    <row r="32" spans="1:21" ht="15" customHeight="1">
      <c r="A32" s="159"/>
      <c r="B32" s="96" t="s">
        <v>1757</v>
      </c>
      <c r="C32" s="608"/>
    </row>
    <row r="33" spans="2:21" ht="15" customHeight="1">
      <c r="B33" s="96" t="s">
        <v>555</v>
      </c>
      <c r="C33" s="608"/>
    </row>
    <row r="34" spans="2:21" ht="15" customHeight="1">
      <c r="B34" s="160" t="s">
        <v>919</v>
      </c>
      <c r="C34" s="160"/>
    </row>
    <row r="35" spans="2:21" ht="15" customHeight="1">
      <c r="C35" s="604" t="s">
        <v>915</v>
      </c>
    </row>
    <row r="36" spans="2:21" ht="33" customHeight="1">
      <c r="C36" s="604" t="s">
        <v>916</v>
      </c>
    </row>
    <row r="37" spans="2:21" ht="25.5" customHeight="1">
      <c r="C37" s="160"/>
      <c r="D37" s="93"/>
      <c r="E37" s="447"/>
      <c r="F37" s="1489"/>
      <c r="G37" s="1489"/>
      <c r="H37" s="1489"/>
      <c r="I37" s="1489"/>
      <c r="J37" s="1489"/>
      <c r="K37" s="1489"/>
      <c r="L37" s="1489"/>
      <c r="M37" s="1489"/>
      <c r="N37" s="1489"/>
      <c r="O37" s="1489"/>
      <c r="P37" s="1489"/>
      <c r="Q37" s="1489"/>
      <c r="R37" s="1489"/>
      <c r="S37" s="1489"/>
      <c r="T37" s="129"/>
    </row>
    <row r="38" spans="2:21" ht="13.35" customHeight="1" thickBot="1"/>
    <row r="39" spans="2:21" ht="30.75" customHeight="1">
      <c r="B39" s="1348" t="s">
        <v>211</v>
      </c>
      <c r="C39" s="1350" t="s">
        <v>913</v>
      </c>
      <c r="D39" s="1351"/>
      <c r="E39" s="1352"/>
      <c r="F39" s="1350" t="s">
        <v>779</v>
      </c>
      <c r="G39" s="1351"/>
      <c r="H39" s="1351"/>
      <c r="I39" s="1352"/>
      <c r="J39" s="1353" t="s">
        <v>781</v>
      </c>
      <c r="K39" s="1354"/>
      <c r="L39" s="1354"/>
      <c r="M39" s="1355"/>
      <c r="N39" s="1353" t="s">
        <v>783</v>
      </c>
      <c r="O39" s="1354"/>
      <c r="P39" s="1354"/>
      <c r="Q39" s="1355"/>
      <c r="R39" s="1353" t="s">
        <v>914</v>
      </c>
      <c r="S39" s="1354"/>
      <c r="T39" s="1354"/>
      <c r="U39" s="1355"/>
    </row>
    <row r="40" spans="2:21" ht="30.75" customHeight="1" thickBot="1">
      <c r="B40" s="1356"/>
      <c r="C40" s="137" t="s">
        <v>631</v>
      </c>
      <c r="D40" s="205" t="s">
        <v>551</v>
      </c>
      <c r="E40" s="444" t="s">
        <v>553</v>
      </c>
      <c r="F40" s="590" t="s">
        <v>552</v>
      </c>
      <c r="G40" s="1486" t="s">
        <v>551</v>
      </c>
      <c r="H40" s="1487"/>
      <c r="I40" s="444" t="s">
        <v>553</v>
      </c>
      <c r="J40" s="590" t="s">
        <v>552</v>
      </c>
      <c r="K40" s="1486" t="s">
        <v>551</v>
      </c>
      <c r="L40" s="1487"/>
      <c r="M40" s="444" t="s">
        <v>553</v>
      </c>
      <c r="N40" s="590" t="s">
        <v>552</v>
      </c>
      <c r="O40" s="1486" t="s">
        <v>551</v>
      </c>
      <c r="P40" s="1487"/>
      <c r="Q40" s="444" t="s">
        <v>553</v>
      </c>
      <c r="R40" s="590" t="s">
        <v>552</v>
      </c>
      <c r="S40" s="1486" t="s">
        <v>551</v>
      </c>
      <c r="T40" s="1487"/>
      <c r="U40" s="444" t="s">
        <v>553</v>
      </c>
    </row>
    <row r="41" spans="2:21" ht="27.75" customHeight="1">
      <c r="B41" s="120">
        <v>26</v>
      </c>
      <c r="C41" s="731" t="s">
        <v>367</v>
      </c>
      <c r="D41" s="732">
        <v>631</v>
      </c>
      <c r="E41" s="733">
        <v>1.6103059581320522E-2</v>
      </c>
      <c r="F41" s="659" t="s">
        <v>295</v>
      </c>
      <c r="G41" s="626">
        <v>558</v>
      </c>
      <c r="H41" s="134"/>
      <c r="I41" s="516">
        <v>6.2857142857142945E-2</v>
      </c>
      <c r="J41" s="595" t="s">
        <v>332</v>
      </c>
      <c r="K41" s="626">
        <v>495</v>
      </c>
      <c r="L41" s="134" t="s">
        <v>273</v>
      </c>
      <c r="M41" s="482">
        <v>7.1428571428571397E-2</v>
      </c>
      <c r="N41" s="595" t="s">
        <v>332</v>
      </c>
      <c r="O41" s="626">
        <v>462</v>
      </c>
      <c r="P41" s="134"/>
      <c r="Q41" s="482">
        <v>0.12408759124087587</v>
      </c>
      <c r="R41" s="595" t="s">
        <v>331</v>
      </c>
      <c r="S41" s="629">
        <v>402</v>
      </c>
      <c r="T41" s="161"/>
      <c r="U41" s="482">
        <v>8.9430894308943021E-2</v>
      </c>
    </row>
    <row r="42" spans="2:21" ht="27.75" customHeight="1">
      <c r="B42" s="121">
        <v>27</v>
      </c>
      <c r="C42" s="734" t="s">
        <v>332</v>
      </c>
      <c r="D42" s="622">
        <v>586</v>
      </c>
      <c r="E42" s="464">
        <v>0.11195445920303615</v>
      </c>
      <c r="F42" s="610" t="s">
        <v>332</v>
      </c>
      <c r="G42" s="627">
        <v>527</v>
      </c>
      <c r="H42" s="135" t="s">
        <v>273</v>
      </c>
      <c r="I42" s="631">
        <v>6.4646464646464619E-2</v>
      </c>
      <c r="J42" s="596" t="s">
        <v>364</v>
      </c>
      <c r="K42" s="627">
        <v>406</v>
      </c>
      <c r="L42" s="135" t="s">
        <v>273</v>
      </c>
      <c r="M42" s="483">
        <v>0</v>
      </c>
      <c r="N42" s="596" t="s">
        <v>400</v>
      </c>
      <c r="O42" s="627">
        <v>442</v>
      </c>
      <c r="P42" s="135"/>
      <c r="Q42" s="648">
        <v>1.0182648401826486</v>
      </c>
      <c r="R42" s="596" t="s">
        <v>285</v>
      </c>
      <c r="S42" s="627">
        <v>390</v>
      </c>
      <c r="T42" s="135"/>
      <c r="U42" s="483">
        <v>0.6386554621848739</v>
      </c>
    </row>
    <row r="43" spans="2:21" ht="27.75" customHeight="1">
      <c r="B43" s="121">
        <v>28</v>
      </c>
      <c r="C43" s="738" t="s">
        <v>295</v>
      </c>
      <c r="D43" s="622">
        <v>570</v>
      </c>
      <c r="E43" s="464">
        <v>2.1505376344086002E-2</v>
      </c>
      <c r="F43" s="610" t="s">
        <v>358</v>
      </c>
      <c r="G43" s="627">
        <v>523</v>
      </c>
      <c r="H43" s="135"/>
      <c r="I43" s="631">
        <v>0.46498599439775901</v>
      </c>
      <c r="J43" s="596" t="s">
        <v>280</v>
      </c>
      <c r="K43" s="627">
        <v>399</v>
      </c>
      <c r="L43" s="135" t="s">
        <v>273</v>
      </c>
      <c r="M43" s="647">
        <v>1.0673575129533677</v>
      </c>
      <c r="N43" s="596" t="s">
        <v>364</v>
      </c>
      <c r="O43" s="627">
        <v>406</v>
      </c>
      <c r="P43" s="135"/>
      <c r="Q43" s="483">
        <v>0.22289156626506035</v>
      </c>
      <c r="R43" s="596" t="s">
        <v>399</v>
      </c>
      <c r="S43" s="627">
        <v>351</v>
      </c>
      <c r="T43" s="135"/>
      <c r="U43" s="1142">
        <v>-3.0386740331491691E-2</v>
      </c>
    </row>
    <row r="44" spans="2:21" ht="27.75" customHeight="1">
      <c r="B44" s="121">
        <v>29</v>
      </c>
      <c r="C44" s="734" t="s">
        <v>280</v>
      </c>
      <c r="D44" s="622">
        <v>449</v>
      </c>
      <c r="E44" s="1130">
        <v>-4.4345898004434225E-3</v>
      </c>
      <c r="F44" s="610" t="s">
        <v>280</v>
      </c>
      <c r="G44" s="627">
        <v>451</v>
      </c>
      <c r="H44" s="135"/>
      <c r="I44" s="631">
        <v>0.13032581453634084</v>
      </c>
      <c r="J44" s="596" t="s">
        <v>285</v>
      </c>
      <c r="K44" s="627">
        <v>394</v>
      </c>
      <c r="L44" s="135"/>
      <c r="M44" s="1142">
        <v>-2.2332506203473934E-2</v>
      </c>
      <c r="N44" s="596" t="s">
        <v>285</v>
      </c>
      <c r="O44" s="627">
        <v>403</v>
      </c>
      <c r="P44" s="135"/>
      <c r="Q44" s="483">
        <v>3.3333333333333437E-2</v>
      </c>
      <c r="R44" s="596" t="s">
        <v>282</v>
      </c>
      <c r="S44" s="627">
        <v>349</v>
      </c>
      <c r="T44" s="135"/>
      <c r="U44" s="483">
        <v>0</v>
      </c>
    </row>
    <row r="45" spans="2:21" ht="27.75" customHeight="1">
      <c r="B45" s="121">
        <v>30</v>
      </c>
      <c r="C45" s="734" t="s">
        <v>285</v>
      </c>
      <c r="D45" s="622">
        <v>411</v>
      </c>
      <c r="E45" s="464">
        <f>(D45/G45)-1</f>
        <v>4.8899755501221609E-3</v>
      </c>
      <c r="F45" s="610" t="s">
        <v>285</v>
      </c>
      <c r="G45" s="627">
        <v>409</v>
      </c>
      <c r="H45" s="135" t="s">
        <v>273</v>
      </c>
      <c r="I45" s="631">
        <v>3.8071065989847774E-2</v>
      </c>
      <c r="J45" s="596" t="s">
        <v>282</v>
      </c>
      <c r="K45" s="627">
        <v>387</v>
      </c>
      <c r="L45" s="135" t="s">
        <v>273</v>
      </c>
      <c r="M45" s="483">
        <v>9.6317280453257714E-2</v>
      </c>
      <c r="N45" s="596" t="s">
        <v>282</v>
      </c>
      <c r="O45" s="627">
        <v>353</v>
      </c>
      <c r="P45" s="135" t="s">
        <v>273</v>
      </c>
      <c r="Q45" s="483">
        <v>1.1461318051575908E-2</v>
      </c>
      <c r="R45" s="596" t="s">
        <v>364</v>
      </c>
      <c r="S45" s="627">
        <v>332</v>
      </c>
      <c r="T45" s="135"/>
      <c r="U45" s="483">
        <v>0.48214285714285721</v>
      </c>
    </row>
    <row r="46" spans="2:21" ht="27.75" customHeight="1">
      <c r="B46" s="121">
        <v>31</v>
      </c>
      <c r="C46" s="734" t="s">
        <v>282</v>
      </c>
      <c r="D46" s="622">
        <v>385</v>
      </c>
      <c r="E46" s="1130">
        <v>-1.5345268542199531E-2</v>
      </c>
      <c r="F46" s="610" t="s">
        <v>282</v>
      </c>
      <c r="G46" s="627">
        <v>391</v>
      </c>
      <c r="H46" s="135"/>
      <c r="I46" s="631">
        <v>1.0335917312661591E-2</v>
      </c>
      <c r="J46" s="596" t="s">
        <v>350</v>
      </c>
      <c r="K46" s="627">
        <v>366</v>
      </c>
      <c r="L46" s="135" t="s">
        <v>273</v>
      </c>
      <c r="M46" s="483">
        <v>0.27526132404181181</v>
      </c>
      <c r="N46" s="596" t="s">
        <v>399</v>
      </c>
      <c r="O46" s="627">
        <v>350</v>
      </c>
      <c r="P46" s="135"/>
      <c r="Q46" s="1142">
        <v>-2.8490028490028019E-3</v>
      </c>
      <c r="R46" s="596" t="s">
        <v>290</v>
      </c>
      <c r="S46" s="627">
        <v>324</v>
      </c>
      <c r="T46" s="135"/>
      <c r="U46" s="483">
        <v>6.2111801242235032E-3</v>
      </c>
    </row>
    <row r="47" spans="2:21" ht="27.75" customHeight="1">
      <c r="B47" s="121">
        <v>32</v>
      </c>
      <c r="C47" s="734" t="s">
        <v>350</v>
      </c>
      <c r="D47" s="622">
        <v>377</v>
      </c>
      <c r="E47" s="464">
        <v>7.714285714285718E-2</v>
      </c>
      <c r="F47" s="610" t="s">
        <v>350</v>
      </c>
      <c r="G47" s="627">
        <v>350</v>
      </c>
      <c r="H47" s="135" t="s">
        <v>273</v>
      </c>
      <c r="I47" s="1201">
        <v>-4.3715846994535568E-2</v>
      </c>
      <c r="J47" s="596" t="s">
        <v>358</v>
      </c>
      <c r="K47" s="627">
        <v>357</v>
      </c>
      <c r="L47" s="135" t="s">
        <v>273</v>
      </c>
      <c r="M47" s="483">
        <v>0.31734317343173424</v>
      </c>
      <c r="N47" s="596" t="s">
        <v>290</v>
      </c>
      <c r="O47" s="627">
        <v>350</v>
      </c>
      <c r="P47" s="135"/>
      <c r="Q47" s="483">
        <v>8.0246913580246826E-2</v>
      </c>
      <c r="R47" s="596" t="s">
        <v>301</v>
      </c>
      <c r="S47" s="627">
        <v>299</v>
      </c>
      <c r="T47" s="135"/>
      <c r="U47" s="1142">
        <v>-0.12058823529411766</v>
      </c>
    </row>
    <row r="48" spans="2:21" ht="27.75" customHeight="1">
      <c r="B48" s="121">
        <v>33</v>
      </c>
      <c r="C48" s="734" t="s">
        <v>400</v>
      </c>
      <c r="D48" s="622">
        <v>356</v>
      </c>
      <c r="E48" s="464">
        <v>0.5822222222222222</v>
      </c>
      <c r="F48" s="610" t="s">
        <v>399</v>
      </c>
      <c r="G48" s="627">
        <v>323</v>
      </c>
      <c r="H48" s="135"/>
      <c r="I48" s="1201">
        <v>-4.71976401179941E-2</v>
      </c>
      <c r="J48" s="596" t="s">
        <v>290</v>
      </c>
      <c r="K48" s="627">
        <v>343</v>
      </c>
      <c r="L48" s="135" t="s">
        <v>273</v>
      </c>
      <c r="M48" s="1142">
        <v>-2.0000000000000018E-2</v>
      </c>
      <c r="N48" s="596" t="s">
        <v>350</v>
      </c>
      <c r="O48" s="627">
        <v>287</v>
      </c>
      <c r="P48" s="135" t="s">
        <v>273</v>
      </c>
      <c r="Q48" s="483">
        <v>0.20588235294117641</v>
      </c>
      <c r="R48" s="596" t="s">
        <v>337</v>
      </c>
      <c r="S48" s="627">
        <v>273</v>
      </c>
      <c r="T48" s="135"/>
      <c r="U48" s="483">
        <v>1.4869888475836479E-2</v>
      </c>
    </row>
    <row r="49" spans="2:21" ht="27.75" customHeight="1">
      <c r="B49" s="121">
        <v>34</v>
      </c>
      <c r="C49" s="734" t="s">
        <v>399</v>
      </c>
      <c r="D49" s="622">
        <v>356</v>
      </c>
      <c r="E49" s="464">
        <f>(D49/G48)-1</f>
        <v>0.10216718266253877</v>
      </c>
      <c r="F49" s="610" t="s">
        <v>301</v>
      </c>
      <c r="G49" s="627">
        <v>299</v>
      </c>
      <c r="H49" s="135" t="s">
        <v>273</v>
      </c>
      <c r="I49" s="1201">
        <v>-4.7770700636942665E-2</v>
      </c>
      <c r="J49" s="596" t="s">
        <v>399</v>
      </c>
      <c r="K49" s="627">
        <v>339</v>
      </c>
      <c r="L49" s="135"/>
      <c r="M49" s="1142">
        <v>-3.1428571428571472E-2</v>
      </c>
      <c r="N49" s="596" t="s">
        <v>307</v>
      </c>
      <c r="O49" s="627">
        <v>271</v>
      </c>
      <c r="P49" s="135"/>
      <c r="Q49" s="483">
        <v>4.2307692307692379E-2</v>
      </c>
      <c r="R49" s="596" t="s">
        <v>417</v>
      </c>
      <c r="S49" s="627">
        <v>264</v>
      </c>
      <c r="T49" s="135" t="s">
        <v>273</v>
      </c>
      <c r="U49" s="483">
        <v>3.937007874015741E-2</v>
      </c>
    </row>
    <row r="50" spans="2:21" ht="27.75" customHeight="1">
      <c r="B50" s="121">
        <v>35</v>
      </c>
      <c r="C50" s="734" t="s">
        <v>381</v>
      </c>
      <c r="D50" s="622">
        <v>340</v>
      </c>
      <c r="E50" s="730">
        <v>1.4285714285714284</v>
      </c>
      <c r="F50" s="610" t="s">
        <v>307</v>
      </c>
      <c r="G50" s="627">
        <v>293</v>
      </c>
      <c r="H50" s="135" t="s">
        <v>273</v>
      </c>
      <c r="I50" s="1201">
        <v>-2.006688963210701E-2</v>
      </c>
      <c r="J50" s="596" t="s">
        <v>301</v>
      </c>
      <c r="K50" s="627">
        <v>314</v>
      </c>
      <c r="L50" s="135" t="s">
        <v>273</v>
      </c>
      <c r="M50" s="483">
        <v>0.17164179104477606</v>
      </c>
      <c r="N50" s="596" t="s">
        <v>358</v>
      </c>
      <c r="O50" s="627">
        <v>271</v>
      </c>
      <c r="P50" s="135"/>
      <c r="Q50" s="483">
        <v>0.10162601626016254</v>
      </c>
      <c r="R50" s="596" t="s">
        <v>307</v>
      </c>
      <c r="S50" s="627">
        <v>260</v>
      </c>
      <c r="T50" s="135"/>
      <c r="U50" s="1142">
        <v>-6.1371841155234641E-2</v>
      </c>
    </row>
    <row r="51" spans="2:21" ht="27.75" customHeight="1">
      <c r="B51" s="121">
        <v>36</v>
      </c>
      <c r="C51" s="651" t="s">
        <v>965</v>
      </c>
      <c r="D51" s="622">
        <v>314</v>
      </c>
      <c r="E51" s="640">
        <v>0.15867158671586723</v>
      </c>
      <c r="F51" s="610" t="s">
        <v>334</v>
      </c>
      <c r="G51" s="627">
        <v>284</v>
      </c>
      <c r="H51" s="135"/>
      <c r="I51" s="631">
        <v>4.0293040293040372E-2</v>
      </c>
      <c r="J51" s="596" t="s">
        <v>307</v>
      </c>
      <c r="K51" s="627">
        <v>299</v>
      </c>
      <c r="L51" s="135" t="s">
        <v>273</v>
      </c>
      <c r="M51" s="519">
        <v>0.10332103321033204</v>
      </c>
      <c r="N51" s="596" t="s">
        <v>293</v>
      </c>
      <c r="O51" s="627">
        <v>270</v>
      </c>
      <c r="P51" s="135"/>
      <c r="Q51" s="483">
        <v>0.11570247933884303</v>
      </c>
      <c r="R51" s="615" t="s">
        <v>343</v>
      </c>
      <c r="S51" s="627">
        <v>260</v>
      </c>
      <c r="T51" s="135" t="s">
        <v>273</v>
      </c>
      <c r="U51" s="483">
        <v>7.7519379844961378E-3</v>
      </c>
    </row>
    <row r="52" spans="2:21" ht="27.75" customHeight="1">
      <c r="B52" s="121">
        <v>37</v>
      </c>
      <c r="C52" s="734" t="s">
        <v>307</v>
      </c>
      <c r="D52" s="622">
        <v>311</v>
      </c>
      <c r="E52" s="464">
        <v>6.1433447098976135E-2</v>
      </c>
      <c r="F52" s="610" t="s">
        <v>290</v>
      </c>
      <c r="G52" s="627">
        <v>284</v>
      </c>
      <c r="H52" s="135" t="s">
        <v>273</v>
      </c>
      <c r="I52" s="1201">
        <v>-0.17201166180758021</v>
      </c>
      <c r="J52" s="596" t="s">
        <v>417</v>
      </c>
      <c r="K52" s="627">
        <v>281</v>
      </c>
      <c r="L52" s="135" t="s">
        <v>273</v>
      </c>
      <c r="M52" s="635">
        <v>4.8507462686567138E-2</v>
      </c>
      <c r="N52" s="596" t="s">
        <v>301</v>
      </c>
      <c r="O52" s="627">
        <v>268</v>
      </c>
      <c r="P52" s="135"/>
      <c r="Q52" s="1142">
        <v>-0.10367892976588633</v>
      </c>
      <c r="R52" s="596" t="s">
        <v>345</v>
      </c>
      <c r="S52" s="627">
        <v>251</v>
      </c>
      <c r="T52" s="135"/>
      <c r="U52" s="483">
        <v>8.18965517241379E-2</v>
      </c>
    </row>
    <row r="53" spans="2:21" ht="27.75" customHeight="1">
      <c r="B53" s="121">
        <v>38</v>
      </c>
      <c r="C53" s="738" t="s">
        <v>301</v>
      </c>
      <c r="D53" s="622">
        <v>306</v>
      </c>
      <c r="E53" s="464">
        <v>2.3411371237458178E-2</v>
      </c>
      <c r="F53" s="610" t="s">
        <v>360</v>
      </c>
      <c r="G53" s="627">
        <v>271</v>
      </c>
      <c r="H53" s="135"/>
      <c r="I53" s="631">
        <v>0.18859649122807021</v>
      </c>
      <c r="J53" s="596" t="s">
        <v>334</v>
      </c>
      <c r="K53" s="627">
        <v>273</v>
      </c>
      <c r="L53" s="135" t="s">
        <v>273</v>
      </c>
      <c r="M53" s="483">
        <v>0.30622009569377995</v>
      </c>
      <c r="N53" s="596" t="s">
        <v>417</v>
      </c>
      <c r="O53" s="627">
        <v>268</v>
      </c>
      <c r="P53" s="135" t="s">
        <v>273</v>
      </c>
      <c r="Q53" s="483">
        <v>1.5151515151515138E-2</v>
      </c>
      <c r="R53" s="596" t="s">
        <v>402</v>
      </c>
      <c r="S53" s="627">
        <v>246</v>
      </c>
      <c r="T53" s="135"/>
      <c r="U53" s="483">
        <v>5.579399141630903E-2</v>
      </c>
    </row>
    <row r="54" spans="2:21" ht="27.75" customHeight="1">
      <c r="B54" s="121">
        <v>39</v>
      </c>
      <c r="C54" s="734" t="s">
        <v>345</v>
      </c>
      <c r="D54" s="622">
        <v>301</v>
      </c>
      <c r="E54" s="640">
        <f>(D54/G56)-1</f>
        <v>0.15325670498084287</v>
      </c>
      <c r="F54" s="610" t="s">
        <v>417</v>
      </c>
      <c r="G54" s="627">
        <v>270</v>
      </c>
      <c r="H54" s="135"/>
      <c r="I54" s="1201">
        <v>-3.9145907473309594E-2</v>
      </c>
      <c r="J54" s="596" t="s">
        <v>418</v>
      </c>
      <c r="K54" s="627">
        <v>259</v>
      </c>
      <c r="L54" s="135" t="s">
        <v>273</v>
      </c>
      <c r="M54" s="1142">
        <v>-2.2641509433962259E-2</v>
      </c>
      <c r="N54" s="596" t="s">
        <v>418</v>
      </c>
      <c r="O54" s="627">
        <v>265</v>
      </c>
      <c r="P54" s="135"/>
      <c r="Q54" s="483">
        <v>0.16740088105726869</v>
      </c>
      <c r="R54" s="596" t="s">
        <v>358</v>
      </c>
      <c r="S54" s="627">
        <v>246</v>
      </c>
      <c r="T54" s="135"/>
      <c r="U54" s="1142">
        <v>-8.2089552238805985E-2</v>
      </c>
    </row>
    <row r="55" spans="2:21" ht="27.75" customHeight="1">
      <c r="B55" s="121">
        <v>40</v>
      </c>
      <c r="C55" s="734" t="s">
        <v>963</v>
      </c>
      <c r="D55" s="622">
        <v>292</v>
      </c>
      <c r="E55" s="464">
        <v>8.1481481481481488E-2</v>
      </c>
      <c r="F55" s="614" t="s">
        <v>343</v>
      </c>
      <c r="G55" s="627">
        <v>263</v>
      </c>
      <c r="H55" s="135"/>
      <c r="I55" s="631">
        <v>3.9525691699604737E-2</v>
      </c>
      <c r="J55" s="596" t="s">
        <v>345</v>
      </c>
      <c r="K55" s="627">
        <v>255</v>
      </c>
      <c r="L55" s="135"/>
      <c r="M55" s="1142">
        <v>-1.1627906976744207E-2</v>
      </c>
      <c r="N55" s="596" t="s">
        <v>345</v>
      </c>
      <c r="O55" s="627">
        <v>258</v>
      </c>
      <c r="P55" s="135"/>
      <c r="Q55" s="483">
        <v>2.7888446215139417E-2</v>
      </c>
      <c r="R55" s="596" t="s">
        <v>293</v>
      </c>
      <c r="S55" s="627">
        <v>242</v>
      </c>
      <c r="T55" s="135"/>
      <c r="U55" s="483">
        <v>8.3333333333333037E-3</v>
      </c>
    </row>
    <row r="56" spans="2:21" ht="27.75" customHeight="1">
      <c r="B56" s="121">
        <v>41</v>
      </c>
      <c r="C56" s="734" t="s">
        <v>312</v>
      </c>
      <c r="D56" s="622">
        <v>269</v>
      </c>
      <c r="E56" s="464">
        <v>5.4901960784313752E-2</v>
      </c>
      <c r="F56" s="610" t="s">
        <v>345</v>
      </c>
      <c r="G56" s="627">
        <v>261</v>
      </c>
      <c r="H56" s="135" t="s">
        <v>273</v>
      </c>
      <c r="I56" s="631">
        <v>2.3529411764705799E-2</v>
      </c>
      <c r="J56" s="615" t="s">
        <v>343</v>
      </c>
      <c r="K56" s="627">
        <v>253</v>
      </c>
      <c r="L56" s="135" t="s">
        <v>273</v>
      </c>
      <c r="M56" s="1142">
        <v>-1.171875E-2</v>
      </c>
      <c r="N56" s="615" t="s">
        <v>343</v>
      </c>
      <c r="O56" s="627">
        <v>256</v>
      </c>
      <c r="P56" s="135"/>
      <c r="Q56" s="1142">
        <v>-1.538461538461533E-2</v>
      </c>
      <c r="R56" s="596" t="s">
        <v>350</v>
      </c>
      <c r="S56" s="627">
        <v>238</v>
      </c>
      <c r="T56" s="135" t="s">
        <v>273</v>
      </c>
      <c r="U56" s="483">
        <v>0.32222222222222219</v>
      </c>
    </row>
    <row r="57" spans="2:21" ht="27.75" customHeight="1">
      <c r="B57" s="121">
        <v>42</v>
      </c>
      <c r="C57" s="734" t="s">
        <v>290</v>
      </c>
      <c r="D57" s="622">
        <v>268</v>
      </c>
      <c r="E57" s="1130">
        <v>-5.633802816901412E-2</v>
      </c>
      <c r="F57" s="610" t="s">
        <v>312</v>
      </c>
      <c r="G57" s="627">
        <v>255</v>
      </c>
      <c r="H57" s="135" t="s">
        <v>273</v>
      </c>
      <c r="I57" s="631">
        <v>0.15384615384615374</v>
      </c>
      <c r="J57" s="596" t="s">
        <v>279</v>
      </c>
      <c r="K57" s="627">
        <v>245</v>
      </c>
      <c r="L57" s="135" t="s">
        <v>273</v>
      </c>
      <c r="M57" s="483">
        <v>8.2304526748970819E-3</v>
      </c>
      <c r="N57" s="596" t="s">
        <v>279</v>
      </c>
      <c r="O57" s="627">
        <v>243</v>
      </c>
      <c r="P57" s="135"/>
      <c r="Q57" s="483">
        <v>3.8461538461538547E-2</v>
      </c>
      <c r="R57" s="596" t="s">
        <v>279</v>
      </c>
      <c r="S57" s="627">
        <v>234</v>
      </c>
      <c r="T57" s="135"/>
      <c r="U57" s="483">
        <v>0.14705882352941169</v>
      </c>
    </row>
    <row r="58" spans="2:21" ht="27.75" customHeight="1">
      <c r="B58" s="121">
        <v>43</v>
      </c>
      <c r="C58" s="736" t="s">
        <v>343</v>
      </c>
      <c r="D58" s="622">
        <v>261</v>
      </c>
      <c r="E58" s="1130">
        <v>-7.6045627376425395E-3</v>
      </c>
      <c r="F58" s="610" t="s">
        <v>279</v>
      </c>
      <c r="G58" s="627">
        <v>251</v>
      </c>
      <c r="H58" s="135" t="s">
        <v>273</v>
      </c>
      <c r="I58" s="631">
        <v>2.4489795918367419E-2</v>
      </c>
      <c r="J58" s="596" t="s">
        <v>293</v>
      </c>
      <c r="K58" s="627">
        <v>229</v>
      </c>
      <c r="L58" s="135" t="s">
        <v>273</v>
      </c>
      <c r="M58" s="1198">
        <v>-0.1518518518518519</v>
      </c>
      <c r="N58" s="596" t="s">
        <v>315</v>
      </c>
      <c r="O58" s="627">
        <v>228</v>
      </c>
      <c r="P58" s="135"/>
      <c r="Q58" s="483">
        <v>0</v>
      </c>
      <c r="R58" s="596" t="s">
        <v>315</v>
      </c>
      <c r="S58" s="627">
        <v>228</v>
      </c>
      <c r="T58" s="135"/>
      <c r="U58" s="483">
        <v>1.7857142857142794E-2</v>
      </c>
    </row>
    <row r="59" spans="2:21" ht="27.75" customHeight="1">
      <c r="B59" s="121">
        <v>44</v>
      </c>
      <c r="C59" s="734" t="s">
        <v>293</v>
      </c>
      <c r="D59" s="622">
        <v>261</v>
      </c>
      <c r="E59" s="464">
        <v>6.9672131147541005E-2</v>
      </c>
      <c r="F59" s="610" t="s">
        <v>293</v>
      </c>
      <c r="G59" s="627">
        <v>244</v>
      </c>
      <c r="H59" s="135" t="s">
        <v>273</v>
      </c>
      <c r="I59" s="631">
        <v>6.5502183406113579E-2</v>
      </c>
      <c r="J59" s="596" t="s">
        <v>360</v>
      </c>
      <c r="K59" s="627">
        <v>228</v>
      </c>
      <c r="L59" s="135" t="s">
        <v>273</v>
      </c>
      <c r="M59" s="483">
        <v>0.25274725274725274</v>
      </c>
      <c r="N59" s="596" t="s">
        <v>337</v>
      </c>
      <c r="O59" s="627">
        <v>225</v>
      </c>
      <c r="P59" s="135"/>
      <c r="Q59" s="1142">
        <v>-0.17582417582417587</v>
      </c>
      <c r="R59" s="596" t="s">
        <v>418</v>
      </c>
      <c r="S59" s="627">
        <v>227</v>
      </c>
      <c r="T59" s="135"/>
      <c r="U59" s="483">
        <v>7.0754716981132004E-2</v>
      </c>
    </row>
    <row r="60" spans="2:21" ht="27.75" customHeight="1">
      <c r="B60" s="121">
        <v>45</v>
      </c>
      <c r="C60" s="734" t="s">
        <v>403</v>
      </c>
      <c r="D60" s="622">
        <v>259</v>
      </c>
      <c r="E60" s="464">
        <v>0.67096774193548381</v>
      </c>
      <c r="F60" s="610" t="s">
        <v>315</v>
      </c>
      <c r="G60" s="627">
        <v>242</v>
      </c>
      <c r="H60" s="135" t="s">
        <v>273</v>
      </c>
      <c r="I60" s="631">
        <v>7.5555555555555598E-2</v>
      </c>
      <c r="J60" s="596" t="s">
        <v>315</v>
      </c>
      <c r="K60" s="627">
        <v>225</v>
      </c>
      <c r="L60" s="135" t="s">
        <v>273</v>
      </c>
      <c r="M60" s="1142">
        <v>-1.3157894736842146E-2</v>
      </c>
      <c r="N60" s="596" t="s">
        <v>306</v>
      </c>
      <c r="O60" s="627">
        <v>215</v>
      </c>
      <c r="P60" s="135"/>
      <c r="Q60" s="483">
        <v>9.3896713615022609E-3</v>
      </c>
      <c r="R60" s="596" t="s">
        <v>400</v>
      </c>
      <c r="S60" s="627">
        <v>219</v>
      </c>
      <c r="T60" s="135"/>
      <c r="U60" s="1142">
        <v>-0.40163934426229508</v>
      </c>
    </row>
    <row r="61" spans="2:21" ht="27.75" customHeight="1">
      <c r="B61" s="121">
        <v>46</v>
      </c>
      <c r="C61" s="734" t="s">
        <v>337</v>
      </c>
      <c r="D61" s="622">
        <v>257</v>
      </c>
      <c r="E61" s="464">
        <v>0.14222222222222225</v>
      </c>
      <c r="F61" s="610" t="s">
        <v>418</v>
      </c>
      <c r="G61" s="627">
        <v>241</v>
      </c>
      <c r="H61" s="135"/>
      <c r="I61" s="1201">
        <v>-6.949806949806947E-2</v>
      </c>
      <c r="J61" s="596" t="s">
        <v>312</v>
      </c>
      <c r="K61" s="627">
        <v>221</v>
      </c>
      <c r="L61" s="135" t="s">
        <v>273</v>
      </c>
      <c r="M61" s="483">
        <v>0.12182741116751261</v>
      </c>
      <c r="N61" s="597" t="s">
        <v>334</v>
      </c>
      <c r="O61" s="627">
        <v>209</v>
      </c>
      <c r="P61" s="135"/>
      <c r="Q61" s="483">
        <v>9.6618357487923134E-3</v>
      </c>
      <c r="R61" s="597" t="s">
        <v>306</v>
      </c>
      <c r="S61" s="627">
        <v>213</v>
      </c>
      <c r="T61" s="135" t="s">
        <v>273</v>
      </c>
      <c r="U61" s="1142">
        <v>-4.9107142857142905E-2</v>
      </c>
    </row>
    <row r="62" spans="2:21" ht="27.75" customHeight="1">
      <c r="B62" s="121">
        <v>47</v>
      </c>
      <c r="C62" s="734" t="s">
        <v>279</v>
      </c>
      <c r="D62" s="622">
        <v>253</v>
      </c>
      <c r="E62" s="464">
        <v>7.9681274900398336E-3</v>
      </c>
      <c r="F62" s="610" t="s">
        <v>337</v>
      </c>
      <c r="G62" s="627">
        <v>225</v>
      </c>
      <c r="H62" s="135" t="s">
        <v>273</v>
      </c>
      <c r="I62" s="631">
        <v>2.7397260273972712E-2</v>
      </c>
      <c r="J62" s="596" t="s">
        <v>337</v>
      </c>
      <c r="K62" s="627">
        <v>219</v>
      </c>
      <c r="L62" s="135" t="s">
        <v>273</v>
      </c>
      <c r="M62" s="1142">
        <v>-2.6666666666666616E-2</v>
      </c>
      <c r="N62" s="597" t="s">
        <v>419</v>
      </c>
      <c r="O62" s="627">
        <v>200</v>
      </c>
      <c r="P62" s="135"/>
      <c r="Q62" s="1142">
        <v>-2.9126213592232997E-2</v>
      </c>
      <c r="R62" s="597" t="s">
        <v>334</v>
      </c>
      <c r="S62" s="627">
        <v>207</v>
      </c>
      <c r="T62" s="135"/>
      <c r="U62" s="483">
        <v>2.4752475247524774E-2</v>
      </c>
    </row>
    <row r="63" spans="2:21" ht="27.75" customHeight="1">
      <c r="B63" s="121">
        <v>48</v>
      </c>
      <c r="C63" s="734" t="s">
        <v>334</v>
      </c>
      <c r="D63" s="622">
        <v>252</v>
      </c>
      <c r="E63" s="1130">
        <v>-0.11267605633802813</v>
      </c>
      <c r="F63" s="610" t="s">
        <v>400</v>
      </c>
      <c r="G63" s="627">
        <v>225</v>
      </c>
      <c r="H63" s="135"/>
      <c r="I63" s="631">
        <v>2.7397260273972712E-2</v>
      </c>
      <c r="J63" s="597" t="s">
        <v>400</v>
      </c>
      <c r="K63" s="627">
        <v>219</v>
      </c>
      <c r="L63" s="135"/>
      <c r="M63" s="1142">
        <v>-0.50452488687782804</v>
      </c>
      <c r="N63" s="596" t="s">
        <v>401</v>
      </c>
      <c r="O63" s="627">
        <v>199</v>
      </c>
      <c r="P63" s="135"/>
      <c r="Q63" s="483">
        <v>5.8510638297872397E-2</v>
      </c>
      <c r="R63" s="596" t="s">
        <v>419</v>
      </c>
      <c r="S63" s="627">
        <v>206</v>
      </c>
      <c r="T63" s="135"/>
      <c r="U63" s="1142">
        <v>-3.7383177570093462E-2</v>
      </c>
    </row>
    <row r="64" spans="2:21" ht="27.75" customHeight="1">
      <c r="B64" s="121">
        <v>49</v>
      </c>
      <c r="C64" s="734" t="s">
        <v>401</v>
      </c>
      <c r="D64" s="622">
        <v>251</v>
      </c>
      <c r="E64" s="464">
        <f>(D64/G64)-1</f>
        <v>0.12053571428571419</v>
      </c>
      <c r="F64" s="610" t="s">
        <v>401</v>
      </c>
      <c r="G64" s="627">
        <v>224</v>
      </c>
      <c r="H64" s="135"/>
      <c r="I64" s="631">
        <v>8.737864077669899E-2</v>
      </c>
      <c r="J64" s="597" t="s">
        <v>401</v>
      </c>
      <c r="K64" s="627">
        <v>206</v>
      </c>
      <c r="L64" s="135"/>
      <c r="M64" s="483">
        <v>3.5175879396984966E-2</v>
      </c>
      <c r="N64" s="596" t="s">
        <v>312</v>
      </c>
      <c r="O64" s="627">
        <v>197</v>
      </c>
      <c r="P64" s="135"/>
      <c r="Q64" s="483">
        <v>3.6842105263157787E-2</v>
      </c>
      <c r="R64" s="596" t="s">
        <v>312</v>
      </c>
      <c r="S64" s="627">
        <v>190</v>
      </c>
      <c r="T64" s="135"/>
      <c r="U64" s="1142">
        <v>-2.0618556701030966E-2</v>
      </c>
    </row>
    <row r="65" spans="2:21" ht="27.75" customHeight="1" thickBot="1">
      <c r="B65" s="122">
        <v>50</v>
      </c>
      <c r="C65" s="737" t="s">
        <v>315</v>
      </c>
      <c r="D65" s="624">
        <v>242</v>
      </c>
      <c r="E65" s="465">
        <v>0</v>
      </c>
      <c r="F65" s="611" t="s">
        <v>306</v>
      </c>
      <c r="G65" s="628">
        <v>206</v>
      </c>
      <c r="H65" s="136"/>
      <c r="I65" s="515">
        <v>1.4778325123152802E-2</v>
      </c>
      <c r="J65" s="603" t="s">
        <v>306</v>
      </c>
      <c r="K65" s="628">
        <v>203</v>
      </c>
      <c r="L65" s="136" t="s">
        <v>273</v>
      </c>
      <c r="M65" s="1190">
        <v>-5.5813953488372148E-2</v>
      </c>
      <c r="N65" s="603" t="s">
        <v>280</v>
      </c>
      <c r="O65" s="628">
        <v>193</v>
      </c>
      <c r="P65" s="136" t="s">
        <v>273</v>
      </c>
      <c r="Q65" s="484">
        <v>2.659574468085113E-2</v>
      </c>
      <c r="R65" s="598" t="s">
        <v>280</v>
      </c>
      <c r="S65" s="628">
        <v>188</v>
      </c>
      <c r="T65" s="136" t="s">
        <v>273</v>
      </c>
      <c r="U65" s="484">
        <v>0.17500000000000004</v>
      </c>
    </row>
    <row r="66" spans="2:21" ht="27.75" customHeight="1">
      <c r="B66" s="1488" t="s">
        <v>1074</v>
      </c>
      <c r="C66" s="1488"/>
      <c r="D66" s="1488"/>
      <c r="E66" s="1488"/>
      <c r="F66" s="1488"/>
      <c r="G66" s="1488"/>
      <c r="H66" s="1488"/>
      <c r="I66" s="1488"/>
      <c r="J66" s="1488"/>
      <c r="K66" s="1488"/>
      <c r="L66" s="1488"/>
      <c r="M66" s="1488"/>
      <c r="N66" s="1488"/>
      <c r="O66" s="1488"/>
      <c r="P66" s="1488"/>
      <c r="Q66" s="1488"/>
      <c r="R66" s="1488"/>
      <c r="S66" s="1488"/>
      <c r="T66" s="1488"/>
      <c r="U66" s="1488"/>
    </row>
    <row r="67" spans="2:21" ht="33" customHeight="1">
      <c r="C67" s="770" t="s">
        <v>916</v>
      </c>
      <c r="F67" s="770"/>
    </row>
    <row r="68" spans="2:21" ht="28.5" customHeight="1">
      <c r="F68" s="1489"/>
      <c r="G68" s="1489"/>
      <c r="H68" s="1489"/>
      <c r="I68" s="1489"/>
      <c r="J68" s="1489"/>
      <c r="K68" s="1489"/>
      <c r="L68" s="1489"/>
      <c r="M68" s="1489"/>
      <c r="N68" s="1489"/>
      <c r="O68" s="1489"/>
      <c r="P68" s="1489"/>
      <c r="Q68" s="1489"/>
      <c r="R68" s="1489"/>
      <c r="S68" s="1489"/>
      <c r="T68" s="129"/>
    </row>
    <row r="69" spans="2:21" ht="13.35" customHeight="1" thickBot="1"/>
    <row r="70" spans="2:21" ht="30.75" customHeight="1">
      <c r="B70" s="1348" t="s">
        <v>211</v>
      </c>
      <c r="C70" s="1350" t="s">
        <v>913</v>
      </c>
      <c r="D70" s="1351"/>
      <c r="E70" s="1352"/>
      <c r="F70" s="1350" t="s">
        <v>779</v>
      </c>
      <c r="G70" s="1351"/>
      <c r="H70" s="1351"/>
      <c r="I70" s="1352"/>
      <c r="J70" s="1353" t="s">
        <v>781</v>
      </c>
      <c r="K70" s="1354"/>
      <c r="L70" s="1354"/>
      <c r="M70" s="1355"/>
      <c r="N70" s="1353" t="s">
        <v>783</v>
      </c>
      <c r="O70" s="1354"/>
      <c r="P70" s="1354"/>
      <c r="Q70" s="1355"/>
      <c r="R70" s="1353" t="s">
        <v>914</v>
      </c>
      <c r="S70" s="1354"/>
      <c r="T70" s="1354"/>
      <c r="U70" s="1355"/>
    </row>
    <row r="71" spans="2:21" ht="30.75" customHeight="1" thickBot="1">
      <c r="B71" s="1356"/>
      <c r="C71" s="137" t="s">
        <v>631</v>
      </c>
      <c r="D71" s="205" t="s">
        <v>551</v>
      </c>
      <c r="E71" s="444" t="s">
        <v>553</v>
      </c>
      <c r="F71" s="590" t="s">
        <v>552</v>
      </c>
      <c r="G71" s="1486" t="s">
        <v>551</v>
      </c>
      <c r="H71" s="1487"/>
      <c r="I71" s="444" t="s">
        <v>553</v>
      </c>
      <c r="J71" s="590" t="s">
        <v>552</v>
      </c>
      <c r="K71" s="1486" t="s">
        <v>551</v>
      </c>
      <c r="L71" s="1487"/>
      <c r="M71" s="444" t="s">
        <v>553</v>
      </c>
      <c r="N71" s="590" t="s">
        <v>552</v>
      </c>
      <c r="O71" s="1486" t="s">
        <v>551</v>
      </c>
      <c r="P71" s="1487"/>
      <c r="Q71" s="444" t="s">
        <v>553</v>
      </c>
      <c r="R71" s="590" t="s">
        <v>552</v>
      </c>
      <c r="S71" s="1486" t="s">
        <v>551</v>
      </c>
      <c r="T71" s="1487"/>
      <c r="U71" s="444" t="s">
        <v>553</v>
      </c>
    </row>
    <row r="72" spans="2:21" ht="27.75" customHeight="1">
      <c r="B72" s="120">
        <v>51</v>
      </c>
      <c r="C72" s="605" t="s">
        <v>940</v>
      </c>
      <c r="D72" s="625">
        <v>228</v>
      </c>
      <c r="E72" s="1144">
        <v>-5.3941908713692976E-2</v>
      </c>
      <c r="F72" s="609" t="s">
        <v>292</v>
      </c>
      <c r="G72" s="626">
        <v>197</v>
      </c>
      <c r="H72" s="134"/>
      <c r="I72" s="516">
        <v>0.30463576158940397</v>
      </c>
      <c r="J72" s="595" t="s">
        <v>419</v>
      </c>
      <c r="K72" s="626">
        <v>199</v>
      </c>
      <c r="L72" s="134" t="s">
        <v>273</v>
      </c>
      <c r="M72" s="1143">
        <v>-5.0000000000000044E-3</v>
      </c>
      <c r="N72" s="595" t="s">
        <v>363</v>
      </c>
      <c r="O72" s="626">
        <v>184</v>
      </c>
      <c r="P72" s="134"/>
      <c r="Q72" s="482">
        <v>5.464480874316946E-3</v>
      </c>
      <c r="R72" s="595" t="s">
        <v>401</v>
      </c>
      <c r="S72" s="626">
        <v>188</v>
      </c>
      <c r="T72" s="134"/>
      <c r="U72" s="482">
        <v>0.11904761904761907</v>
      </c>
    </row>
    <row r="73" spans="2:21" ht="27.75" customHeight="1">
      <c r="B73" s="121">
        <v>52</v>
      </c>
      <c r="C73" s="606" t="s">
        <v>973</v>
      </c>
      <c r="D73" s="622">
        <v>221</v>
      </c>
      <c r="E73" s="464">
        <v>0.20765027322404372</v>
      </c>
      <c r="F73" s="610" t="s">
        <v>419</v>
      </c>
      <c r="G73" s="627">
        <v>192</v>
      </c>
      <c r="H73" s="135" t="s">
        <v>273</v>
      </c>
      <c r="I73" s="1201">
        <v>-3.5175879396984966E-2</v>
      </c>
      <c r="J73" s="596" t="s">
        <v>363</v>
      </c>
      <c r="K73" s="627">
        <v>188</v>
      </c>
      <c r="L73" s="135" t="s">
        <v>273</v>
      </c>
      <c r="M73" s="483">
        <v>2.1739130434782705E-2</v>
      </c>
      <c r="N73" s="596" t="s">
        <v>360</v>
      </c>
      <c r="O73" s="627">
        <v>182</v>
      </c>
      <c r="P73" s="135"/>
      <c r="Q73" s="483">
        <v>0.17419354838709666</v>
      </c>
      <c r="R73" s="596" t="s">
        <v>363</v>
      </c>
      <c r="S73" s="627">
        <v>183</v>
      </c>
      <c r="T73" s="135"/>
      <c r="U73" s="1142">
        <v>-5.4347826086956763E-3</v>
      </c>
    </row>
    <row r="74" spans="2:21" ht="27.75" customHeight="1">
      <c r="B74" s="121">
        <v>53</v>
      </c>
      <c r="C74" s="606" t="s">
        <v>306</v>
      </c>
      <c r="D74" s="622">
        <v>220</v>
      </c>
      <c r="E74" s="464">
        <v>6.7961165048543659E-2</v>
      </c>
      <c r="F74" s="610" t="s">
        <v>363</v>
      </c>
      <c r="G74" s="627">
        <v>188</v>
      </c>
      <c r="H74" s="135" t="s">
        <v>273</v>
      </c>
      <c r="I74" s="631">
        <v>0</v>
      </c>
      <c r="J74" s="596" t="s">
        <v>344</v>
      </c>
      <c r="K74" s="627">
        <v>163</v>
      </c>
      <c r="L74" s="135"/>
      <c r="M74" s="635">
        <v>8.666666666666667E-2</v>
      </c>
      <c r="N74" s="596" t="s">
        <v>316</v>
      </c>
      <c r="O74" s="627">
        <v>165</v>
      </c>
      <c r="P74" s="135"/>
      <c r="Q74" s="483">
        <v>2.4844720496894457E-2</v>
      </c>
      <c r="R74" s="596" t="s">
        <v>329</v>
      </c>
      <c r="S74" s="627">
        <v>168</v>
      </c>
      <c r="T74" s="135"/>
      <c r="U74" s="1142">
        <v>-5.9171597633136397E-3</v>
      </c>
    </row>
    <row r="75" spans="2:21" ht="27.75" customHeight="1">
      <c r="B75" s="121">
        <v>54</v>
      </c>
      <c r="C75" s="606" t="s">
        <v>292</v>
      </c>
      <c r="D75" s="622">
        <v>207</v>
      </c>
      <c r="E75" s="464">
        <v>5.0761421319796884E-2</v>
      </c>
      <c r="F75" s="610" t="s">
        <v>402</v>
      </c>
      <c r="G75" s="627">
        <v>183</v>
      </c>
      <c r="H75" s="135"/>
      <c r="I75" s="631">
        <v>0.1806451612903226</v>
      </c>
      <c r="J75" s="596" t="s">
        <v>302</v>
      </c>
      <c r="K75" s="627">
        <v>157</v>
      </c>
      <c r="L75" s="135" t="s">
        <v>273</v>
      </c>
      <c r="M75" s="483">
        <v>1.9480519480519431E-2</v>
      </c>
      <c r="N75" s="596" t="s">
        <v>281</v>
      </c>
      <c r="O75" s="627">
        <v>163</v>
      </c>
      <c r="P75" s="135"/>
      <c r="Q75" s="483">
        <v>3.1645569620253111E-2</v>
      </c>
      <c r="R75" s="596" t="s">
        <v>422</v>
      </c>
      <c r="S75" s="627">
        <v>163</v>
      </c>
      <c r="T75" s="135"/>
      <c r="U75" s="483">
        <v>0.13986013986013979</v>
      </c>
    </row>
    <row r="76" spans="2:21" ht="27.75" customHeight="1">
      <c r="B76" s="121">
        <v>55</v>
      </c>
      <c r="C76" s="606" t="s">
        <v>948</v>
      </c>
      <c r="D76" s="622">
        <v>190</v>
      </c>
      <c r="E76" s="464">
        <v>9.8265895953757232E-2</v>
      </c>
      <c r="F76" s="610" t="s">
        <v>344</v>
      </c>
      <c r="G76" s="627">
        <v>173</v>
      </c>
      <c r="H76" s="135" t="s">
        <v>273</v>
      </c>
      <c r="I76" s="631">
        <v>6.1349693251533832E-2</v>
      </c>
      <c r="J76" s="596" t="s">
        <v>316</v>
      </c>
      <c r="K76" s="627">
        <v>157</v>
      </c>
      <c r="L76" s="135" t="s">
        <v>273</v>
      </c>
      <c r="M76" s="1142">
        <v>-4.8484848484848464E-2</v>
      </c>
      <c r="N76" s="596" t="s">
        <v>422</v>
      </c>
      <c r="O76" s="627">
        <v>159</v>
      </c>
      <c r="P76" s="135"/>
      <c r="Q76" s="1142">
        <v>-2.4539877300613466E-2</v>
      </c>
      <c r="R76" s="596" t="s">
        <v>302</v>
      </c>
      <c r="S76" s="627">
        <v>162</v>
      </c>
      <c r="T76" s="135"/>
      <c r="U76" s="1142">
        <v>-6.3583815028901758E-2</v>
      </c>
    </row>
    <row r="77" spans="2:21" ht="27.75" customHeight="1">
      <c r="B77" s="121">
        <v>56</v>
      </c>
      <c r="C77" s="606" t="s">
        <v>329</v>
      </c>
      <c r="D77" s="622">
        <v>186</v>
      </c>
      <c r="E77" s="464">
        <v>0.15527950310559002</v>
      </c>
      <c r="F77" s="610" t="s">
        <v>316</v>
      </c>
      <c r="G77" s="627">
        <v>164</v>
      </c>
      <c r="H77" s="135"/>
      <c r="I77" s="631">
        <v>4.4585987261146487E-2</v>
      </c>
      <c r="J77" s="596" t="s">
        <v>402</v>
      </c>
      <c r="K77" s="627">
        <v>155</v>
      </c>
      <c r="L77" s="135"/>
      <c r="M77" s="483">
        <v>0.18320610687022909</v>
      </c>
      <c r="N77" s="596" t="s">
        <v>287</v>
      </c>
      <c r="O77" s="627">
        <v>157</v>
      </c>
      <c r="P77" s="135"/>
      <c r="Q77" s="483">
        <v>0</v>
      </c>
      <c r="R77" s="596" t="s">
        <v>316</v>
      </c>
      <c r="S77" s="627">
        <v>161</v>
      </c>
      <c r="T77" s="135"/>
      <c r="U77" s="1142">
        <v>-6.1728395061728669E-3</v>
      </c>
    </row>
    <row r="78" spans="2:21" ht="27.75" customHeight="1">
      <c r="B78" s="121">
        <v>57</v>
      </c>
      <c r="C78" s="606" t="s">
        <v>294</v>
      </c>
      <c r="D78" s="622">
        <v>184</v>
      </c>
      <c r="E78" s="464">
        <v>0.33333333333333326</v>
      </c>
      <c r="F78" s="610" t="s">
        <v>329</v>
      </c>
      <c r="G78" s="627">
        <v>161</v>
      </c>
      <c r="H78" s="135" t="s">
        <v>273</v>
      </c>
      <c r="I78" s="631">
        <v>0.10273972602739723</v>
      </c>
      <c r="J78" s="596" t="s">
        <v>319</v>
      </c>
      <c r="K78" s="627">
        <v>154</v>
      </c>
      <c r="L78" s="135" t="s">
        <v>273</v>
      </c>
      <c r="M78" s="483">
        <v>0</v>
      </c>
      <c r="N78" s="596" t="s">
        <v>302</v>
      </c>
      <c r="O78" s="627">
        <v>154</v>
      </c>
      <c r="P78" s="135"/>
      <c r="Q78" s="1142">
        <v>-4.9382716049382713E-2</v>
      </c>
      <c r="R78" s="596" t="s">
        <v>281</v>
      </c>
      <c r="S78" s="627">
        <v>158</v>
      </c>
      <c r="T78" s="135"/>
      <c r="U78" s="483">
        <v>2.5974025974025983E-2</v>
      </c>
    </row>
    <row r="79" spans="2:21" ht="27.75" customHeight="1">
      <c r="B79" s="121">
        <v>58</v>
      </c>
      <c r="C79" s="606" t="s">
        <v>952</v>
      </c>
      <c r="D79" s="622">
        <v>182</v>
      </c>
      <c r="E79" s="464">
        <v>0.28169014084507049</v>
      </c>
      <c r="F79" s="610" t="s">
        <v>319</v>
      </c>
      <c r="G79" s="627">
        <v>157</v>
      </c>
      <c r="H79" s="135" t="s">
        <v>273</v>
      </c>
      <c r="I79" s="631">
        <v>1.9480519480519431E-2</v>
      </c>
      <c r="J79" s="596" t="s">
        <v>292</v>
      </c>
      <c r="K79" s="627">
        <v>151</v>
      </c>
      <c r="L79" s="135" t="s">
        <v>273</v>
      </c>
      <c r="M79" s="483">
        <v>0</v>
      </c>
      <c r="N79" s="596" t="s">
        <v>319</v>
      </c>
      <c r="O79" s="627">
        <v>154</v>
      </c>
      <c r="P79" s="135"/>
      <c r="Q79" s="1142">
        <v>-6.4516129032258229E-3</v>
      </c>
      <c r="R79" s="596" t="s">
        <v>287</v>
      </c>
      <c r="S79" s="627">
        <v>157</v>
      </c>
      <c r="T79" s="135"/>
      <c r="U79" s="483">
        <v>2.614379084967311E-2</v>
      </c>
    </row>
    <row r="80" spans="2:21" ht="27.75" customHeight="1">
      <c r="B80" s="121">
        <v>59</v>
      </c>
      <c r="C80" s="606" t="s">
        <v>935</v>
      </c>
      <c r="D80" s="622">
        <v>179</v>
      </c>
      <c r="E80" s="464">
        <f>(D80/G83)-1</f>
        <v>0.16993464052287588</v>
      </c>
      <c r="F80" s="610" t="s">
        <v>368</v>
      </c>
      <c r="G80" s="627">
        <v>155</v>
      </c>
      <c r="H80" s="135" t="s">
        <v>273</v>
      </c>
      <c r="I80" s="631">
        <v>9.1549295774647987E-2</v>
      </c>
      <c r="J80" s="596" t="s">
        <v>287</v>
      </c>
      <c r="K80" s="627">
        <v>150</v>
      </c>
      <c r="L80" s="135"/>
      <c r="M80" s="1142">
        <v>-4.4585987261146487E-2</v>
      </c>
      <c r="N80" s="596" t="s">
        <v>329</v>
      </c>
      <c r="O80" s="627">
        <v>151</v>
      </c>
      <c r="P80" s="135"/>
      <c r="Q80" s="1142">
        <v>-0.10119047619047616</v>
      </c>
      <c r="R80" s="596" t="s">
        <v>319</v>
      </c>
      <c r="S80" s="627">
        <v>155</v>
      </c>
      <c r="T80" s="135"/>
      <c r="U80" s="483">
        <v>1.3071895424836555E-2</v>
      </c>
    </row>
    <row r="81" spans="2:21" ht="27.75" customHeight="1">
      <c r="B81" s="121">
        <v>60</v>
      </c>
      <c r="C81" s="606" t="s">
        <v>956</v>
      </c>
      <c r="D81" s="622">
        <v>172</v>
      </c>
      <c r="E81" s="1130">
        <v>-0.10416666666666663</v>
      </c>
      <c r="F81" s="610" t="s">
        <v>403</v>
      </c>
      <c r="G81" s="627">
        <v>155</v>
      </c>
      <c r="H81" s="135" t="s">
        <v>273</v>
      </c>
      <c r="I81" s="630">
        <v>1.0666666666666669</v>
      </c>
      <c r="J81" s="596" t="s">
        <v>329</v>
      </c>
      <c r="K81" s="627">
        <v>146</v>
      </c>
      <c r="L81" s="135" t="s">
        <v>273</v>
      </c>
      <c r="M81" s="1142">
        <v>-3.3112582781456901E-2</v>
      </c>
      <c r="N81" s="596" t="s">
        <v>292</v>
      </c>
      <c r="O81" s="627">
        <v>151</v>
      </c>
      <c r="P81" s="135"/>
      <c r="Q81" s="483">
        <v>0.10218978102189791</v>
      </c>
      <c r="R81" s="596" t="s">
        <v>360</v>
      </c>
      <c r="S81" s="627">
        <v>155</v>
      </c>
      <c r="T81" s="135"/>
      <c r="U81" s="483">
        <v>0.26016260162601634</v>
      </c>
    </row>
    <row r="82" spans="2:21" ht="27.75" customHeight="1">
      <c r="B82" s="121">
        <v>61</v>
      </c>
      <c r="C82" s="606" t="s">
        <v>316</v>
      </c>
      <c r="D82" s="622">
        <v>168</v>
      </c>
      <c r="E82" s="464">
        <v>2.4390243902439046E-2</v>
      </c>
      <c r="F82" s="610" t="s">
        <v>302</v>
      </c>
      <c r="G82" s="627">
        <v>154</v>
      </c>
      <c r="H82" s="135"/>
      <c r="I82" s="1201">
        <v>-1.9108280254777066E-2</v>
      </c>
      <c r="J82" s="596" t="s">
        <v>281</v>
      </c>
      <c r="K82" s="627">
        <v>145</v>
      </c>
      <c r="L82" s="135"/>
      <c r="M82" s="1199">
        <v>-0.11042944785276076</v>
      </c>
      <c r="N82" s="596" t="s">
        <v>344</v>
      </c>
      <c r="O82" s="627">
        <v>150</v>
      </c>
      <c r="P82" s="135"/>
      <c r="Q82" s="483">
        <v>0.19999999999999996</v>
      </c>
      <c r="R82" s="596" t="s">
        <v>292</v>
      </c>
      <c r="S82" s="627">
        <v>137</v>
      </c>
      <c r="T82" s="135"/>
      <c r="U82" s="483">
        <v>0.55681818181818188</v>
      </c>
    </row>
    <row r="83" spans="2:21" ht="27.75" customHeight="1">
      <c r="B83" s="121">
        <v>62</v>
      </c>
      <c r="C83" s="606" t="s">
        <v>281</v>
      </c>
      <c r="D83" s="622">
        <v>163</v>
      </c>
      <c r="E83" s="464">
        <v>9.3959731543624248E-2</v>
      </c>
      <c r="F83" s="610" t="s">
        <v>287</v>
      </c>
      <c r="G83" s="627">
        <v>153</v>
      </c>
      <c r="H83" s="135" t="s">
        <v>273</v>
      </c>
      <c r="I83" s="631">
        <v>2.0000000000000018E-2</v>
      </c>
      <c r="J83" s="596" t="s">
        <v>368</v>
      </c>
      <c r="K83" s="627">
        <v>142</v>
      </c>
      <c r="L83" s="135" t="s">
        <v>273</v>
      </c>
      <c r="M83" s="635">
        <v>0.19327731092436973</v>
      </c>
      <c r="N83" s="596" t="s">
        <v>294</v>
      </c>
      <c r="O83" s="627">
        <v>143</v>
      </c>
      <c r="P83" s="135"/>
      <c r="Q83" s="483">
        <v>0.19166666666666665</v>
      </c>
      <c r="R83" s="596" t="s">
        <v>504</v>
      </c>
      <c r="S83" s="627">
        <v>132</v>
      </c>
      <c r="T83" s="135"/>
      <c r="U83" s="1142">
        <v>-1.4925373134328401E-2</v>
      </c>
    </row>
    <row r="84" spans="2:21" ht="27.75" customHeight="1">
      <c r="B84" s="121">
        <v>63</v>
      </c>
      <c r="C84" s="606" t="s">
        <v>966</v>
      </c>
      <c r="D84" s="622">
        <v>157</v>
      </c>
      <c r="E84" s="1130">
        <v>-0.16489361702127658</v>
      </c>
      <c r="F84" s="610" t="s">
        <v>281</v>
      </c>
      <c r="G84" s="627">
        <v>149</v>
      </c>
      <c r="H84" s="135" t="s">
        <v>273</v>
      </c>
      <c r="I84" s="631">
        <v>2.7586206896551779E-2</v>
      </c>
      <c r="J84" s="596" t="s">
        <v>308</v>
      </c>
      <c r="K84" s="627">
        <v>139</v>
      </c>
      <c r="L84" s="135"/>
      <c r="M84" s="483">
        <v>0.32380952380952377</v>
      </c>
      <c r="N84" s="596" t="s">
        <v>504</v>
      </c>
      <c r="O84" s="627">
        <v>133</v>
      </c>
      <c r="P84" s="135"/>
      <c r="Q84" s="483">
        <v>7.575757575757569E-3</v>
      </c>
      <c r="R84" s="596" t="s">
        <v>344</v>
      </c>
      <c r="S84" s="627">
        <v>125</v>
      </c>
      <c r="T84" s="135"/>
      <c r="U84" s="1142">
        <v>-1.5748031496062964E-2</v>
      </c>
    </row>
    <row r="85" spans="2:21" ht="27.75" customHeight="1">
      <c r="B85" s="121">
        <v>64</v>
      </c>
      <c r="C85" s="606" t="s">
        <v>368</v>
      </c>
      <c r="D85" s="622">
        <v>156</v>
      </c>
      <c r="E85" s="464">
        <v>6.4516129032257119E-3</v>
      </c>
      <c r="F85" s="610" t="s">
        <v>420</v>
      </c>
      <c r="G85" s="627">
        <v>142</v>
      </c>
      <c r="H85" s="135" t="s">
        <v>273</v>
      </c>
      <c r="I85" s="631">
        <v>0.1359999999999999</v>
      </c>
      <c r="J85" s="596" t="s">
        <v>324</v>
      </c>
      <c r="K85" s="627">
        <v>136</v>
      </c>
      <c r="L85" s="135" t="s">
        <v>273</v>
      </c>
      <c r="M85" s="483">
        <v>9.6774193548387011E-2</v>
      </c>
      <c r="N85" s="596" t="s">
        <v>402</v>
      </c>
      <c r="O85" s="627">
        <v>131</v>
      </c>
      <c r="P85" s="135"/>
      <c r="Q85" s="1142">
        <v>-0.46747967479674801</v>
      </c>
      <c r="R85" s="596" t="s">
        <v>427</v>
      </c>
      <c r="S85" s="627">
        <v>122</v>
      </c>
      <c r="T85" s="135"/>
      <c r="U85" s="483">
        <v>9.9099099099099197E-2</v>
      </c>
    </row>
    <row r="86" spans="2:21" ht="27.75" customHeight="1">
      <c r="B86" s="121">
        <v>65</v>
      </c>
      <c r="C86" s="606" t="s">
        <v>319</v>
      </c>
      <c r="D86" s="622">
        <v>154</v>
      </c>
      <c r="E86" s="1130">
        <v>-1.9108280254777066E-2</v>
      </c>
      <c r="F86" s="610" t="s">
        <v>324</v>
      </c>
      <c r="G86" s="627">
        <v>141</v>
      </c>
      <c r="H86" s="135" t="s">
        <v>273</v>
      </c>
      <c r="I86" s="631">
        <v>3.6764705882353033E-2</v>
      </c>
      <c r="J86" s="596" t="s">
        <v>504</v>
      </c>
      <c r="K86" s="627">
        <v>127</v>
      </c>
      <c r="L86" s="135" t="s">
        <v>273</v>
      </c>
      <c r="M86" s="1142">
        <v>-4.5112781954887216E-2</v>
      </c>
      <c r="N86" s="596" t="s">
        <v>427</v>
      </c>
      <c r="O86" s="627">
        <v>126</v>
      </c>
      <c r="P86" s="135"/>
      <c r="Q86" s="483">
        <v>3.2786885245901676E-2</v>
      </c>
      <c r="R86" s="596" t="s">
        <v>294</v>
      </c>
      <c r="S86" s="627">
        <v>120</v>
      </c>
      <c r="T86" s="135"/>
      <c r="U86" s="483">
        <v>7.1428571428571397E-2</v>
      </c>
    </row>
    <row r="87" spans="2:21" ht="27.75" customHeight="1">
      <c r="B87" s="121">
        <v>66</v>
      </c>
      <c r="C87" s="606" t="s">
        <v>302</v>
      </c>
      <c r="D87" s="622">
        <v>149</v>
      </c>
      <c r="E87" s="1130">
        <v>-3.2467532467532423E-2</v>
      </c>
      <c r="F87" s="610" t="s">
        <v>381</v>
      </c>
      <c r="G87" s="627">
        <v>140</v>
      </c>
      <c r="H87" s="135"/>
      <c r="I87" s="631">
        <v>0.28440366972477071</v>
      </c>
      <c r="J87" s="596" t="s">
        <v>420</v>
      </c>
      <c r="K87" s="627">
        <v>125</v>
      </c>
      <c r="L87" s="135" t="s">
        <v>273</v>
      </c>
      <c r="M87" s="483">
        <v>0.68918918918918926</v>
      </c>
      <c r="N87" s="596" t="s">
        <v>324</v>
      </c>
      <c r="O87" s="627">
        <v>124</v>
      </c>
      <c r="P87" s="135"/>
      <c r="Q87" s="483">
        <v>6.8965517241379226E-2</v>
      </c>
      <c r="R87" s="596" t="s">
        <v>368</v>
      </c>
      <c r="S87" s="627">
        <v>119</v>
      </c>
      <c r="T87" s="135"/>
      <c r="U87" s="483">
        <v>8.4745762711864181E-3</v>
      </c>
    </row>
    <row r="88" spans="2:21" ht="27.75" customHeight="1">
      <c r="B88" s="121">
        <v>67</v>
      </c>
      <c r="C88" s="606" t="s">
        <v>945</v>
      </c>
      <c r="D88" s="622">
        <v>147</v>
      </c>
      <c r="E88" s="464">
        <v>4.2553191489361764E-2</v>
      </c>
      <c r="F88" s="610" t="s">
        <v>308</v>
      </c>
      <c r="G88" s="627">
        <v>139</v>
      </c>
      <c r="H88" s="135" t="s">
        <v>273</v>
      </c>
      <c r="I88" s="631">
        <v>0</v>
      </c>
      <c r="J88" s="596" t="s">
        <v>294</v>
      </c>
      <c r="K88" s="627">
        <v>119</v>
      </c>
      <c r="L88" s="135" t="s">
        <v>273</v>
      </c>
      <c r="M88" s="1142">
        <v>-0.16783216783216781</v>
      </c>
      <c r="N88" s="596" t="s">
        <v>368</v>
      </c>
      <c r="O88" s="627">
        <v>119</v>
      </c>
      <c r="P88" s="135"/>
      <c r="Q88" s="483">
        <v>0</v>
      </c>
      <c r="R88" s="596" t="s">
        <v>421</v>
      </c>
      <c r="S88" s="627">
        <v>116</v>
      </c>
      <c r="T88" s="135" t="s">
        <v>273</v>
      </c>
      <c r="U88" s="483">
        <v>7.4074074074074181E-2</v>
      </c>
    </row>
    <row r="89" spans="2:21" ht="27.75" customHeight="1">
      <c r="B89" s="121">
        <v>68</v>
      </c>
      <c r="C89" s="606" t="s">
        <v>308</v>
      </c>
      <c r="D89" s="622">
        <v>146</v>
      </c>
      <c r="E89" s="464">
        <f>(D89/G88)-1</f>
        <v>5.0359712230215736E-2</v>
      </c>
      <c r="F89" s="610" t="s">
        <v>294</v>
      </c>
      <c r="G89" s="627">
        <v>138</v>
      </c>
      <c r="H89" s="135" t="s">
        <v>273</v>
      </c>
      <c r="I89" s="631">
        <v>0.15966386554621859</v>
      </c>
      <c r="J89" s="596" t="s">
        <v>421</v>
      </c>
      <c r="K89" s="627">
        <v>115</v>
      </c>
      <c r="L89" s="135" t="s">
        <v>273</v>
      </c>
      <c r="M89" s="1198">
        <v>-3.3613445378151252E-2</v>
      </c>
      <c r="N89" s="596" t="s">
        <v>421</v>
      </c>
      <c r="O89" s="627">
        <v>119</v>
      </c>
      <c r="P89" s="135"/>
      <c r="Q89" s="483">
        <v>2.5862068965517349E-2</v>
      </c>
      <c r="R89" s="596" t="s">
        <v>324</v>
      </c>
      <c r="S89" s="627">
        <v>116</v>
      </c>
      <c r="T89" s="135"/>
      <c r="U89" s="483">
        <v>7.4074074074074181E-2</v>
      </c>
    </row>
    <row r="90" spans="2:21" ht="27.75" customHeight="1">
      <c r="B90" s="121">
        <v>69</v>
      </c>
      <c r="C90" s="606" t="s">
        <v>961</v>
      </c>
      <c r="D90" s="622">
        <v>140</v>
      </c>
      <c r="E90" s="464">
        <v>1.449275362318847E-2</v>
      </c>
      <c r="F90" s="610" t="s">
        <v>421</v>
      </c>
      <c r="G90" s="627">
        <v>138</v>
      </c>
      <c r="H90" s="135"/>
      <c r="I90" s="631">
        <v>0.19999999999999996</v>
      </c>
      <c r="J90" s="596" t="s">
        <v>318</v>
      </c>
      <c r="K90" s="627">
        <v>114</v>
      </c>
      <c r="L90" s="135"/>
      <c r="M90" s="1142">
        <v>-3.3898305084745783E-2</v>
      </c>
      <c r="N90" s="596" t="s">
        <v>318</v>
      </c>
      <c r="O90" s="627">
        <v>118</v>
      </c>
      <c r="P90" s="135"/>
      <c r="Q90" s="483">
        <v>2.6086956521739202E-2</v>
      </c>
      <c r="R90" s="597" t="s">
        <v>318</v>
      </c>
      <c r="S90" s="627">
        <v>115</v>
      </c>
      <c r="T90" s="135"/>
      <c r="U90" s="483">
        <v>2.6785714285714191E-2</v>
      </c>
    </row>
    <row r="91" spans="2:21" ht="27.75" customHeight="1">
      <c r="B91" s="121">
        <v>70</v>
      </c>
      <c r="C91" s="606" t="s">
        <v>955</v>
      </c>
      <c r="D91" s="622">
        <v>138</v>
      </c>
      <c r="E91" s="464">
        <v>0.68292682926829262</v>
      </c>
      <c r="F91" s="610" t="s">
        <v>422</v>
      </c>
      <c r="G91" s="627">
        <v>130</v>
      </c>
      <c r="H91" s="135"/>
      <c r="I91" s="631">
        <v>0.38297872340425543</v>
      </c>
      <c r="J91" s="596" t="s">
        <v>381</v>
      </c>
      <c r="K91" s="627">
        <v>109</v>
      </c>
      <c r="L91" s="135"/>
      <c r="M91" s="483">
        <v>0.14736842105263159</v>
      </c>
      <c r="N91" s="596" t="s">
        <v>308</v>
      </c>
      <c r="O91" s="627">
        <v>105</v>
      </c>
      <c r="P91" s="135"/>
      <c r="Q91" s="483">
        <v>6.0606060606060552E-2</v>
      </c>
      <c r="R91" s="596" t="s">
        <v>423</v>
      </c>
      <c r="S91" s="627">
        <v>103</v>
      </c>
      <c r="T91" s="135"/>
      <c r="U91" s="1142">
        <v>-9.6153846153845812E-3</v>
      </c>
    </row>
    <row r="92" spans="2:21" ht="27.75" customHeight="1">
      <c r="B92" s="121">
        <v>71</v>
      </c>
      <c r="C92" s="606" t="s">
        <v>938</v>
      </c>
      <c r="D92" s="622">
        <v>136</v>
      </c>
      <c r="E92" s="464">
        <v>0.34653465346534662</v>
      </c>
      <c r="F92" s="610" t="s">
        <v>317</v>
      </c>
      <c r="G92" s="627">
        <v>121</v>
      </c>
      <c r="H92" s="135" t="s">
        <v>273</v>
      </c>
      <c r="I92" s="1201">
        <v>-4.7244094488189003E-2</v>
      </c>
      <c r="J92" s="596" t="s">
        <v>423</v>
      </c>
      <c r="K92" s="627">
        <v>103</v>
      </c>
      <c r="L92" s="135"/>
      <c r="M92" s="483">
        <v>1.980198019801982E-2</v>
      </c>
      <c r="N92" s="597" t="s">
        <v>423</v>
      </c>
      <c r="O92" s="627">
        <v>101</v>
      </c>
      <c r="P92" s="135"/>
      <c r="Q92" s="1142">
        <v>-1.9417475728155331E-2</v>
      </c>
      <c r="R92" s="597" t="s">
        <v>308</v>
      </c>
      <c r="S92" s="627">
        <v>99</v>
      </c>
      <c r="T92" s="135"/>
      <c r="U92" s="483">
        <v>0.26923076923076916</v>
      </c>
    </row>
    <row r="93" spans="2:21" ht="27.75" customHeight="1">
      <c r="B93" s="121">
        <v>72</v>
      </c>
      <c r="C93" s="606" t="s">
        <v>976</v>
      </c>
      <c r="D93" s="622">
        <v>131</v>
      </c>
      <c r="E93" s="730">
        <v>1.2203389830508473</v>
      </c>
      <c r="F93" s="610" t="s">
        <v>318</v>
      </c>
      <c r="G93" s="627">
        <v>116</v>
      </c>
      <c r="H93" s="135"/>
      <c r="I93" s="631">
        <v>1.7543859649122862E-2</v>
      </c>
      <c r="J93" s="596" t="s">
        <v>503</v>
      </c>
      <c r="K93" s="627">
        <v>98</v>
      </c>
      <c r="L93" s="135" t="s">
        <v>273</v>
      </c>
      <c r="M93" s="483">
        <v>0</v>
      </c>
      <c r="N93" s="597" t="s">
        <v>503</v>
      </c>
      <c r="O93" s="627">
        <v>98</v>
      </c>
      <c r="P93" s="135"/>
      <c r="Q93" s="483">
        <v>2.0833333333333259E-2</v>
      </c>
      <c r="R93" s="597" t="s">
        <v>300</v>
      </c>
      <c r="S93" s="627">
        <v>97</v>
      </c>
      <c r="T93" s="135"/>
      <c r="U93" s="483">
        <v>0.29333333333333322</v>
      </c>
    </row>
    <row r="94" spans="2:21" ht="27.75" customHeight="1">
      <c r="B94" s="121">
        <v>73</v>
      </c>
      <c r="C94" s="606" t="s">
        <v>946</v>
      </c>
      <c r="D94" s="622">
        <v>128</v>
      </c>
      <c r="E94" s="1130">
        <v>-1.538461538461533E-2</v>
      </c>
      <c r="F94" s="610" t="s">
        <v>423</v>
      </c>
      <c r="G94" s="627">
        <v>112</v>
      </c>
      <c r="H94" s="135" t="s">
        <v>273</v>
      </c>
      <c r="I94" s="631">
        <v>8.737864077669899E-2</v>
      </c>
      <c r="J94" s="597" t="s">
        <v>300</v>
      </c>
      <c r="K94" s="627">
        <v>95</v>
      </c>
      <c r="L94" s="135" t="s">
        <v>273</v>
      </c>
      <c r="M94" s="483">
        <v>0</v>
      </c>
      <c r="N94" s="596" t="s">
        <v>381</v>
      </c>
      <c r="O94" s="627">
        <v>95</v>
      </c>
      <c r="P94" s="135"/>
      <c r="Q94" s="483">
        <v>2.1505376344086002E-2</v>
      </c>
      <c r="R94" s="596" t="s">
        <v>503</v>
      </c>
      <c r="S94" s="627">
        <v>96</v>
      </c>
      <c r="T94" s="135"/>
      <c r="U94" s="1142">
        <v>-4.9504950495049549E-2</v>
      </c>
    </row>
    <row r="95" spans="2:21" ht="27.75" customHeight="1">
      <c r="B95" s="121">
        <v>74</v>
      </c>
      <c r="C95" s="606" t="s">
        <v>941</v>
      </c>
      <c r="D95" s="622">
        <v>123</v>
      </c>
      <c r="E95" s="464">
        <v>1.6528925619834656E-2</v>
      </c>
      <c r="F95" s="610" t="s">
        <v>346</v>
      </c>
      <c r="G95" s="627">
        <v>111</v>
      </c>
      <c r="H95" s="135"/>
      <c r="I95" s="631">
        <v>0.3214285714285714</v>
      </c>
      <c r="J95" s="597" t="s">
        <v>422</v>
      </c>
      <c r="K95" s="627">
        <v>94</v>
      </c>
      <c r="L95" s="135" t="s">
        <v>273</v>
      </c>
      <c r="M95" s="1142">
        <v>-0.4088050314465409</v>
      </c>
      <c r="N95" s="596" t="s">
        <v>300</v>
      </c>
      <c r="O95" s="627">
        <v>95</v>
      </c>
      <c r="P95" s="135"/>
      <c r="Q95" s="1142">
        <v>-2.0618556701030966E-2</v>
      </c>
      <c r="R95" s="596" t="s">
        <v>381</v>
      </c>
      <c r="S95" s="627">
        <v>93</v>
      </c>
      <c r="T95" s="135"/>
      <c r="U95" s="483">
        <v>0.43076923076923079</v>
      </c>
    </row>
    <row r="96" spans="2:21" ht="27.75" customHeight="1" thickBot="1">
      <c r="B96" s="122">
        <v>75</v>
      </c>
      <c r="C96" s="607" t="s">
        <v>318</v>
      </c>
      <c r="D96" s="624">
        <v>118</v>
      </c>
      <c r="E96" s="465">
        <v>1.7241379310344751E-2</v>
      </c>
      <c r="F96" s="611" t="s">
        <v>404</v>
      </c>
      <c r="G96" s="628">
        <v>103</v>
      </c>
      <c r="H96" s="136" t="s">
        <v>273</v>
      </c>
      <c r="I96" s="515">
        <v>0.24096385542168686</v>
      </c>
      <c r="J96" s="603" t="s">
        <v>289</v>
      </c>
      <c r="K96" s="628">
        <v>89</v>
      </c>
      <c r="L96" s="136" t="s">
        <v>273</v>
      </c>
      <c r="M96" s="484">
        <v>7.2289156626506035E-2</v>
      </c>
      <c r="N96" s="603" t="s">
        <v>424</v>
      </c>
      <c r="O96" s="628">
        <v>94</v>
      </c>
      <c r="P96" s="136"/>
      <c r="Q96" s="484">
        <v>0.27027027027027017</v>
      </c>
      <c r="R96" s="598" t="s">
        <v>305</v>
      </c>
      <c r="S96" s="628">
        <v>87</v>
      </c>
      <c r="T96" s="136"/>
      <c r="U96" s="484">
        <v>0.12987012987012991</v>
      </c>
    </row>
    <row r="97" spans="2:21" ht="28.5" customHeight="1"/>
    <row r="98" spans="2:21" ht="29.25" customHeight="1">
      <c r="F98" s="1489"/>
      <c r="G98" s="1489"/>
      <c r="H98" s="1489"/>
      <c r="I98" s="1489"/>
      <c r="J98" s="1489"/>
      <c r="K98" s="1489"/>
      <c r="L98" s="1489"/>
      <c r="M98" s="1489"/>
      <c r="N98" s="1489"/>
      <c r="O98" s="1489"/>
      <c r="P98" s="1489"/>
      <c r="Q98" s="1489"/>
      <c r="R98" s="1489"/>
      <c r="S98" s="1489"/>
      <c r="T98" s="129"/>
    </row>
    <row r="99" spans="2:21" ht="13.35" customHeight="1" thickBot="1"/>
    <row r="100" spans="2:21" ht="30.75" customHeight="1">
      <c r="B100" s="1348" t="s">
        <v>211</v>
      </c>
      <c r="C100" s="1350" t="s">
        <v>913</v>
      </c>
      <c r="D100" s="1351"/>
      <c r="E100" s="1352"/>
      <c r="F100" s="1350" t="s">
        <v>779</v>
      </c>
      <c r="G100" s="1351"/>
      <c r="H100" s="1351"/>
      <c r="I100" s="1352"/>
      <c r="J100" s="1353" t="s">
        <v>781</v>
      </c>
      <c r="K100" s="1354"/>
      <c r="L100" s="1354"/>
      <c r="M100" s="1355"/>
      <c r="N100" s="1353" t="s">
        <v>783</v>
      </c>
      <c r="O100" s="1354"/>
      <c r="P100" s="1354"/>
      <c r="Q100" s="1355"/>
      <c r="R100" s="1353" t="s">
        <v>914</v>
      </c>
      <c r="S100" s="1354"/>
      <c r="T100" s="1354"/>
      <c r="U100" s="1355"/>
    </row>
    <row r="101" spans="2:21" ht="30.75" customHeight="1" thickBot="1">
      <c r="B101" s="1356"/>
      <c r="C101" s="137" t="s">
        <v>631</v>
      </c>
      <c r="D101" s="205" t="s">
        <v>551</v>
      </c>
      <c r="E101" s="444" t="s">
        <v>553</v>
      </c>
      <c r="F101" s="590" t="s">
        <v>552</v>
      </c>
      <c r="G101" s="1486" t="s">
        <v>551</v>
      </c>
      <c r="H101" s="1487"/>
      <c r="I101" s="444" t="s">
        <v>553</v>
      </c>
      <c r="J101" s="590" t="s">
        <v>552</v>
      </c>
      <c r="K101" s="1486" t="s">
        <v>551</v>
      </c>
      <c r="L101" s="1487"/>
      <c r="M101" s="444" t="s">
        <v>553</v>
      </c>
      <c r="N101" s="590" t="s">
        <v>552</v>
      </c>
      <c r="O101" s="1486" t="s">
        <v>551</v>
      </c>
      <c r="P101" s="1487"/>
      <c r="Q101" s="444" t="s">
        <v>553</v>
      </c>
      <c r="R101" s="590" t="s">
        <v>552</v>
      </c>
      <c r="S101" s="1486" t="s">
        <v>551</v>
      </c>
      <c r="T101" s="1487"/>
      <c r="U101" s="444" t="s">
        <v>553</v>
      </c>
    </row>
    <row r="102" spans="2:21" ht="27.75" customHeight="1">
      <c r="B102" s="120">
        <v>76</v>
      </c>
      <c r="C102" s="605" t="s">
        <v>404</v>
      </c>
      <c r="D102" s="625">
        <v>114</v>
      </c>
      <c r="E102" s="463">
        <v>0.10679611650485432</v>
      </c>
      <c r="F102" s="609" t="s">
        <v>309</v>
      </c>
      <c r="G102" s="626">
        <v>101</v>
      </c>
      <c r="H102" s="134"/>
      <c r="I102" s="516">
        <v>3.0612244897959107E-2</v>
      </c>
      <c r="J102" s="595" t="s">
        <v>424</v>
      </c>
      <c r="K102" s="626">
        <v>88</v>
      </c>
      <c r="L102" s="134" t="s">
        <v>273</v>
      </c>
      <c r="M102" s="1143">
        <v>-6.3829787234042534E-2</v>
      </c>
      <c r="N102" s="595" t="s">
        <v>305</v>
      </c>
      <c r="O102" s="626">
        <v>85</v>
      </c>
      <c r="P102" s="134"/>
      <c r="Q102" s="1143">
        <v>-2.2988505747126409E-2</v>
      </c>
      <c r="R102" s="595" t="s">
        <v>425</v>
      </c>
      <c r="S102" s="626">
        <v>86</v>
      </c>
      <c r="T102" s="134"/>
      <c r="U102" s="482">
        <v>2.3809523809523725E-2</v>
      </c>
    </row>
    <row r="103" spans="2:21" ht="27.75" customHeight="1">
      <c r="B103" s="121">
        <v>77</v>
      </c>
      <c r="C103" s="606" t="s">
        <v>947</v>
      </c>
      <c r="D103" s="622">
        <v>114</v>
      </c>
      <c r="E103" s="464">
        <f>(D103/G94)-1</f>
        <v>1.7857142857142794E-2</v>
      </c>
      <c r="F103" s="610" t="s">
        <v>424</v>
      </c>
      <c r="G103" s="627">
        <v>100</v>
      </c>
      <c r="H103" s="135"/>
      <c r="I103" s="631">
        <v>0.13636363636363646</v>
      </c>
      <c r="J103" s="596" t="s">
        <v>338</v>
      </c>
      <c r="K103" s="627">
        <v>87</v>
      </c>
      <c r="L103" s="135"/>
      <c r="M103" s="483">
        <v>4.8192771084337283E-2</v>
      </c>
      <c r="N103" s="596" t="s">
        <v>346</v>
      </c>
      <c r="O103" s="627">
        <v>84</v>
      </c>
      <c r="P103" s="135"/>
      <c r="Q103" s="483">
        <v>0.39999999999999991</v>
      </c>
      <c r="R103" s="596" t="s">
        <v>289</v>
      </c>
      <c r="S103" s="627">
        <v>85</v>
      </c>
      <c r="T103" s="135"/>
      <c r="U103" s="1142">
        <v>-4.49438202247191E-2</v>
      </c>
    </row>
    <row r="104" spans="2:21" ht="27.75" customHeight="1">
      <c r="B104" s="121">
        <v>78</v>
      </c>
      <c r="C104" s="606" t="s">
        <v>303</v>
      </c>
      <c r="D104" s="622">
        <v>109</v>
      </c>
      <c r="E104" s="464">
        <v>0.11224489795918369</v>
      </c>
      <c r="F104" s="610" t="s">
        <v>303</v>
      </c>
      <c r="G104" s="627">
        <v>98</v>
      </c>
      <c r="H104" s="135" t="s">
        <v>273</v>
      </c>
      <c r="I104" s="631">
        <v>0.240506329113924</v>
      </c>
      <c r="J104" s="596" t="s">
        <v>305</v>
      </c>
      <c r="K104" s="627">
        <v>87</v>
      </c>
      <c r="L104" s="135" t="s">
        <v>273</v>
      </c>
      <c r="M104" s="635">
        <v>2.3529411764705799E-2</v>
      </c>
      <c r="N104" s="596" t="s">
        <v>338</v>
      </c>
      <c r="O104" s="627">
        <v>83</v>
      </c>
      <c r="P104" s="135" t="s">
        <v>273</v>
      </c>
      <c r="Q104" s="483">
        <v>0.12162162162162171</v>
      </c>
      <c r="R104" s="596" t="s">
        <v>365</v>
      </c>
      <c r="S104" s="627">
        <v>78</v>
      </c>
      <c r="T104" s="135"/>
      <c r="U104" s="483">
        <v>0</v>
      </c>
    </row>
    <row r="105" spans="2:21" ht="27.75" customHeight="1">
      <c r="B105" s="121">
        <v>79</v>
      </c>
      <c r="C105" s="606" t="s">
        <v>346</v>
      </c>
      <c r="D105" s="622">
        <v>101</v>
      </c>
      <c r="E105" s="1130">
        <v>-9.0090090090090058E-2</v>
      </c>
      <c r="F105" s="610" t="s">
        <v>300</v>
      </c>
      <c r="G105" s="627">
        <v>95</v>
      </c>
      <c r="H105" s="135" t="s">
        <v>273</v>
      </c>
      <c r="I105" s="631">
        <v>0</v>
      </c>
      <c r="J105" s="596" t="s">
        <v>406</v>
      </c>
      <c r="K105" s="627">
        <v>85</v>
      </c>
      <c r="L105" s="135"/>
      <c r="M105" s="483">
        <v>3.6585365853658569E-2</v>
      </c>
      <c r="N105" s="596" t="s">
        <v>289</v>
      </c>
      <c r="O105" s="627">
        <v>83</v>
      </c>
      <c r="P105" s="135"/>
      <c r="Q105" s="1142">
        <v>-2.352941176470591E-2</v>
      </c>
      <c r="R105" s="596" t="s">
        <v>335</v>
      </c>
      <c r="S105" s="627">
        <v>77</v>
      </c>
      <c r="T105" s="135"/>
      <c r="U105" s="483">
        <v>8.4507042253521236E-2</v>
      </c>
    </row>
    <row r="106" spans="2:21" ht="27.75" customHeight="1">
      <c r="B106" s="121">
        <v>80</v>
      </c>
      <c r="C106" s="606" t="s">
        <v>289</v>
      </c>
      <c r="D106" s="622">
        <v>99</v>
      </c>
      <c r="E106" s="464">
        <v>0.125</v>
      </c>
      <c r="F106" s="610" t="s">
        <v>305</v>
      </c>
      <c r="G106" s="627">
        <v>92</v>
      </c>
      <c r="H106" s="135" t="s">
        <v>273</v>
      </c>
      <c r="I106" s="631">
        <v>5.7471264367816133E-2</v>
      </c>
      <c r="J106" s="596" t="s">
        <v>346</v>
      </c>
      <c r="K106" s="627">
        <v>84</v>
      </c>
      <c r="L106" s="135" t="s">
        <v>273</v>
      </c>
      <c r="M106" s="483">
        <v>0</v>
      </c>
      <c r="N106" s="596" t="s">
        <v>406</v>
      </c>
      <c r="O106" s="627">
        <v>82</v>
      </c>
      <c r="P106" s="135"/>
      <c r="Q106" s="483">
        <v>6.4935064935064846E-2</v>
      </c>
      <c r="R106" s="596" t="s">
        <v>406</v>
      </c>
      <c r="S106" s="627">
        <v>77</v>
      </c>
      <c r="T106" s="135"/>
      <c r="U106" s="1142">
        <v>-9.4117647058823528E-2</v>
      </c>
    </row>
    <row r="107" spans="2:21" ht="27.75" customHeight="1">
      <c r="B107" s="121">
        <v>81</v>
      </c>
      <c r="C107" s="606" t="s">
        <v>300</v>
      </c>
      <c r="D107" s="622">
        <v>98</v>
      </c>
      <c r="E107" s="464">
        <v>3.1578947368421151E-2</v>
      </c>
      <c r="F107" s="610" t="s">
        <v>365</v>
      </c>
      <c r="G107" s="627">
        <v>89</v>
      </c>
      <c r="H107" s="135"/>
      <c r="I107" s="631">
        <v>8.5365853658536661E-2</v>
      </c>
      <c r="J107" s="596" t="s">
        <v>426</v>
      </c>
      <c r="K107" s="627">
        <v>83</v>
      </c>
      <c r="L107" s="135" t="s">
        <v>273</v>
      </c>
      <c r="M107" s="483">
        <v>2.4691358024691468E-2</v>
      </c>
      <c r="N107" s="596" t="s">
        <v>426</v>
      </c>
      <c r="O107" s="627">
        <v>81</v>
      </c>
      <c r="P107" s="135"/>
      <c r="Q107" s="483">
        <v>6.578947368421062E-2</v>
      </c>
      <c r="R107" s="596" t="s">
        <v>303</v>
      </c>
      <c r="S107" s="627">
        <v>77</v>
      </c>
      <c r="T107" s="135"/>
      <c r="U107" s="1142">
        <v>-3.7499999999999978E-2</v>
      </c>
    </row>
    <row r="108" spans="2:21" ht="27.75" customHeight="1">
      <c r="B108" s="121">
        <v>82</v>
      </c>
      <c r="C108" s="606" t="s">
        <v>989</v>
      </c>
      <c r="D108" s="622">
        <v>97</v>
      </c>
      <c r="E108" s="1130">
        <v>-3.0000000000000027E-2</v>
      </c>
      <c r="F108" s="610" t="s">
        <v>289</v>
      </c>
      <c r="G108" s="627">
        <v>88</v>
      </c>
      <c r="H108" s="135"/>
      <c r="I108" s="1201">
        <v>-1.1235955056179803E-2</v>
      </c>
      <c r="J108" s="596" t="s">
        <v>404</v>
      </c>
      <c r="K108" s="627">
        <v>83</v>
      </c>
      <c r="L108" s="135"/>
      <c r="M108" s="483">
        <v>0.22058823529411775</v>
      </c>
      <c r="N108" s="596" t="s">
        <v>425</v>
      </c>
      <c r="O108" s="627">
        <v>81</v>
      </c>
      <c r="P108" s="135"/>
      <c r="Q108" s="1142">
        <v>-5.8139534883720922E-2</v>
      </c>
      <c r="R108" s="596" t="s">
        <v>407</v>
      </c>
      <c r="S108" s="627">
        <v>77</v>
      </c>
      <c r="T108" s="135"/>
      <c r="U108" s="483">
        <v>0</v>
      </c>
    </row>
    <row r="109" spans="2:21" ht="27.75" customHeight="1">
      <c r="B109" s="121">
        <v>83</v>
      </c>
      <c r="C109" s="606" t="s">
        <v>338</v>
      </c>
      <c r="D109" s="622">
        <v>91</v>
      </c>
      <c r="E109" s="464">
        <v>4.5977011494252817E-2</v>
      </c>
      <c r="F109" s="610" t="s">
        <v>338</v>
      </c>
      <c r="G109" s="627">
        <v>87</v>
      </c>
      <c r="H109" s="135"/>
      <c r="I109" s="631">
        <v>0</v>
      </c>
      <c r="J109" s="596" t="s">
        <v>365</v>
      </c>
      <c r="K109" s="627">
        <v>82</v>
      </c>
      <c r="L109" s="135" t="s">
        <v>273</v>
      </c>
      <c r="M109" s="483">
        <v>2.4999999999999911E-2</v>
      </c>
      <c r="N109" s="596" t="s">
        <v>365</v>
      </c>
      <c r="O109" s="627">
        <v>80</v>
      </c>
      <c r="P109" s="135"/>
      <c r="Q109" s="483">
        <v>2.564102564102555E-2</v>
      </c>
      <c r="R109" s="596" t="s">
        <v>426</v>
      </c>
      <c r="S109" s="627">
        <v>76</v>
      </c>
      <c r="T109" s="135"/>
      <c r="U109" s="483">
        <v>0</v>
      </c>
    </row>
    <row r="110" spans="2:21" ht="27.75" customHeight="1">
      <c r="B110" s="121">
        <v>84</v>
      </c>
      <c r="C110" s="606" t="s">
        <v>305</v>
      </c>
      <c r="D110" s="622">
        <v>88</v>
      </c>
      <c r="E110" s="1130">
        <v>-4.3478260869565188E-2</v>
      </c>
      <c r="F110" s="610" t="s">
        <v>405</v>
      </c>
      <c r="G110" s="627">
        <v>82</v>
      </c>
      <c r="H110" s="135"/>
      <c r="I110" s="631">
        <v>0.17142857142857149</v>
      </c>
      <c r="J110" s="596" t="s">
        <v>425</v>
      </c>
      <c r="K110" s="627">
        <v>81</v>
      </c>
      <c r="L110" s="135" t="s">
        <v>273</v>
      </c>
      <c r="M110" s="483">
        <v>0</v>
      </c>
      <c r="N110" s="596" t="s">
        <v>303</v>
      </c>
      <c r="O110" s="627">
        <v>78</v>
      </c>
      <c r="P110" s="135"/>
      <c r="Q110" s="483">
        <v>1.298701298701288E-2</v>
      </c>
      <c r="R110" s="596" t="s">
        <v>338</v>
      </c>
      <c r="S110" s="627">
        <v>74</v>
      </c>
      <c r="T110" s="135" t="s">
        <v>273</v>
      </c>
      <c r="U110" s="1142">
        <v>-5.1282051282051322E-2</v>
      </c>
    </row>
    <row r="111" spans="2:21" ht="27.75" customHeight="1">
      <c r="B111" s="121">
        <v>85</v>
      </c>
      <c r="C111" s="606" t="s">
        <v>964</v>
      </c>
      <c r="D111" s="622">
        <v>85</v>
      </c>
      <c r="E111" s="464">
        <f>(D111/G110)-1</f>
        <v>3.6585365853658569E-2</v>
      </c>
      <c r="F111" s="610" t="s">
        <v>425</v>
      </c>
      <c r="G111" s="627">
        <v>82</v>
      </c>
      <c r="H111" s="135"/>
      <c r="I111" s="631">
        <v>1.2345679012345734E-2</v>
      </c>
      <c r="J111" s="596" t="s">
        <v>303</v>
      </c>
      <c r="K111" s="627">
        <v>79</v>
      </c>
      <c r="L111" s="135" t="s">
        <v>273</v>
      </c>
      <c r="M111" s="483">
        <v>1.2820512820512775E-2</v>
      </c>
      <c r="N111" s="596" t="s">
        <v>420</v>
      </c>
      <c r="O111" s="627">
        <v>74</v>
      </c>
      <c r="P111" s="135"/>
      <c r="Q111" s="483">
        <v>0.17460317460317465</v>
      </c>
      <c r="R111" s="596" t="s">
        <v>424</v>
      </c>
      <c r="S111" s="627">
        <v>74</v>
      </c>
      <c r="T111" s="135"/>
      <c r="U111" s="483">
        <v>0.80487804878048785</v>
      </c>
    </row>
    <row r="112" spans="2:21" ht="27.75" customHeight="1">
      <c r="B112" s="121">
        <v>86</v>
      </c>
      <c r="C112" s="606" t="s">
        <v>974</v>
      </c>
      <c r="D112" s="622">
        <v>85</v>
      </c>
      <c r="E112" s="1130">
        <v>-4.49438202247191E-2</v>
      </c>
      <c r="F112" s="610" t="s">
        <v>426</v>
      </c>
      <c r="G112" s="627">
        <v>81</v>
      </c>
      <c r="H112" s="135"/>
      <c r="I112" s="1201">
        <v>-2.4096385542168641E-2</v>
      </c>
      <c r="J112" s="596" t="s">
        <v>427</v>
      </c>
      <c r="K112" s="627">
        <v>79</v>
      </c>
      <c r="L112" s="135" t="s">
        <v>273</v>
      </c>
      <c r="M112" s="1199">
        <v>-0.37301587301587302</v>
      </c>
      <c r="N112" s="596" t="s">
        <v>335</v>
      </c>
      <c r="O112" s="627">
        <v>72</v>
      </c>
      <c r="P112" s="135"/>
      <c r="Q112" s="1142">
        <v>-6.4935064935064957E-2</v>
      </c>
      <c r="R112" s="596" t="s">
        <v>304</v>
      </c>
      <c r="S112" s="627">
        <v>68</v>
      </c>
      <c r="T112" s="135"/>
      <c r="U112" s="483">
        <v>4.6153846153846212E-2</v>
      </c>
    </row>
    <row r="113" spans="2:21" ht="27.75" customHeight="1">
      <c r="B113" s="121">
        <v>87</v>
      </c>
      <c r="C113" s="606" t="s">
        <v>957</v>
      </c>
      <c r="D113" s="622">
        <v>85</v>
      </c>
      <c r="E113" s="464">
        <v>4.9382716049382713E-2</v>
      </c>
      <c r="F113" s="610" t="s">
        <v>427</v>
      </c>
      <c r="G113" s="627">
        <v>80</v>
      </c>
      <c r="H113" s="135" t="s">
        <v>273</v>
      </c>
      <c r="I113" s="631">
        <v>1.2658227848101333E-2</v>
      </c>
      <c r="J113" s="596" t="s">
        <v>403</v>
      </c>
      <c r="K113" s="627">
        <v>75</v>
      </c>
      <c r="L113" s="135"/>
      <c r="M113" s="635">
        <v>0.10294117647058831</v>
      </c>
      <c r="N113" s="596" t="s">
        <v>405</v>
      </c>
      <c r="O113" s="627">
        <v>71</v>
      </c>
      <c r="P113" s="135"/>
      <c r="Q113" s="483">
        <v>9.2307692307692202E-2</v>
      </c>
      <c r="R113" s="596" t="s">
        <v>428</v>
      </c>
      <c r="S113" s="627">
        <v>67</v>
      </c>
      <c r="T113" s="135"/>
      <c r="U113" s="483">
        <v>8.0645161290322509E-2</v>
      </c>
    </row>
    <row r="114" spans="2:21" ht="27.75" customHeight="1">
      <c r="B114" s="121">
        <v>88</v>
      </c>
      <c r="C114" s="606" t="s">
        <v>954</v>
      </c>
      <c r="D114" s="622">
        <v>79</v>
      </c>
      <c r="E114" s="464">
        <v>0.21538461538461529</v>
      </c>
      <c r="F114" s="610" t="s">
        <v>406</v>
      </c>
      <c r="G114" s="627">
        <v>79</v>
      </c>
      <c r="H114" s="135"/>
      <c r="I114" s="1201">
        <v>-7.0588235294117618E-2</v>
      </c>
      <c r="J114" s="596" t="s">
        <v>408</v>
      </c>
      <c r="K114" s="627">
        <v>74</v>
      </c>
      <c r="L114" s="135" t="s">
        <v>273</v>
      </c>
      <c r="M114" s="483">
        <v>0.51020408163265296</v>
      </c>
      <c r="N114" s="596" t="s">
        <v>428</v>
      </c>
      <c r="O114" s="627">
        <v>70</v>
      </c>
      <c r="P114" s="135"/>
      <c r="Q114" s="483">
        <v>4.4776119402984982E-2</v>
      </c>
      <c r="R114" s="596" t="s">
        <v>429</v>
      </c>
      <c r="S114" s="627">
        <v>67</v>
      </c>
      <c r="T114" s="135"/>
      <c r="U114" s="483">
        <v>0</v>
      </c>
    </row>
    <row r="115" spans="2:21" ht="27.75" customHeight="1">
      <c r="B115" s="121">
        <v>89</v>
      </c>
      <c r="C115" s="606" t="s">
        <v>959</v>
      </c>
      <c r="D115" s="622">
        <v>78</v>
      </c>
      <c r="E115" s="1130">
        <f>(D115/G114)-1</f>
        <v>-1.2658227848101222E-2</v>
      </c>
      <c r="F115" s="610" t="s">
        <v>326</v>
      </c>
      <c r="G115" s="627">
        <v>78</v>
      </c>
      <c r="H115" s="135" t="s">
        <v>273</v>
      </c>
      <c r="I115" s="631">
        <v>5.4054054054053946E-2</v>
      </c>
      <c r="J115" s="596" t="s">
        <v>326</v>
      </c>
      <c r="K115" s="627">
        <v>74</v>
      </c>
      <c r="L115" s="135" t="s">
        <v>273</v>
      </c>
      <c r="M115" s="483">
        <v>0.1212121212121211</v>
      </c>
      <c r="N115" s="596" t="s">
        <v>403</v>
      </c>
      <c r="O115" s="627">
        <v>68</v>
      </c>
      <c r="P115" s="135"/>
      <c r="Q115" s="483">
        <v>4.6153846153846212E-2</v>
      </c>
      <c r="R115" s="596" t="s">
        <v>409</v>
      </c>
      <c r="S115" s="627">
        <v>66</v>
      </c>
      <c r="T115" s="135"/>
      <c r="U115" s="1142">
        <v>-0.22352941176470587</v>
      </c>
    </row>
    <row r="116" spans="2:21" ht="27.75" customHeight="1">
      <c r="B116" s="121">
        <v>90</v>
      </c>
      <c r="C116" s="606" t="s">
        <v>960</v>
      </c>
      <c r="D116" s="622">
        <v>77</v>
      </c>
      <c r="E116" s="464">
        <v>0</v>
      </c>
      <c r="F116" s="610" t="s">
        <v>428</v>
      </c>
      <c r="G116" s="627">
        <v>77</v>
      </c>
      <c r="H116" s="135"/>
      <c r="I116" s="631">
        <v>5.4794520547945202E-2</v>
      </c>
      <c r="J116" s="596" t="s">
        <v>428</v>
      </c>
      <c r="K116" s="627">
        <v>73</v>
      </c>
      <c r="L116" s="135" t="s">
        <v>273</v>
      </c>
      <c r="M116" s="483">
        <v>4.2857142857142927E-2</v>
      </c>
      <c r="N116" s="596" t="s">
        <v>404</v>
      </c>
      <c r="O116" s="627">
        <v>68</v>
      </c>
      <c r="P116" s="135"/>
      <c r="Q116" s="483">
        <v>4.6153846153846212E-2</v>
      </c>
      <c r="R116" s="596" t="s">
        <v>405</v>
      </c>
      <c r="S116" s="627">
        <v>65</v>
      </c>
      <c r="T116" s="135"/>
      <c r="U116" s="1142">
        <v>-5.7971014492753659E-2</v>
      </c>
    </row>
    <row r="117" spans="2:21" ht="27.75" customHeight="1">
      <c r="B117" s="121">
        <v>91</v>
      </c>
      <c r="C117" s="606" t="s">
        <v>326</v>
      </c>
      <c r="D117" s="622">
        <v>77</v>
      </c>
      <c r="E117" s="1130">
        <v>-1.2820512820512775E-2</v>
      </c>
      <c r="F117" s="610" t="s">
        <v>304</v>
      </c>
      <c r="G117" s="627">
        <v>74</v>
      </c>
      <c r="H117" s="135"/>
      <c r="I117" s="631">
        <v>5.7142857142857162E-2</v>
      </c>
      <c r="J117" s="596" t="s">
        <v>335</v>
      </c>
      <c r="K117" s="627">
        <v>71</v>
      </c>
      <c r="L117" s="135" t="s">
        <v>273</v>
      </c>
      <c r="M117" s="1142">
        <v>-1.388888888888884E-2</v>
      </c>
      <c r="N117" s="596" t="s">
        <v>389</v>
      </c>
      <c r="O117" s="627">
        <v>67</v>
      </c>
      <c r="P117" s="135"/>
      <c r="Q117" s="483">
        <v>0.1166666666666667</v>
      </c>
      <c r="R117" s="596" t="s">
        <v>403</v>
      </c>
      <c r="S117" s="627">
        <v>65</v>
      </c>
      <c r="T117" s="135"/>
      <c r="U117" s="1142">
        <v>-2.9850746268656692E-2</v>
      </c>
    </row>
    <row r="118" spans="2:21" ht="27.75" customHeight="1">
      <c r="B118" s="121">
        <v>92</v>
      </c>
      <c r="C118" s="606" t="s">
        <v>304</v>
      </c>
      <c r="D118" s="622">
        <v>74</v>
      </c>
      <c r="E118" s="464">
        <v>0</v>
      </c>
      <c r="F118" s="617" t="s">
        <v>340</v>
      </c>
      <c r="G118" s="627">
        <v>69</v>
      </c>
      <c r="H118" s="135"/>
      <c r="I118" s="631">
        <v>7.8125E-2</v>
      </c>
      <c r="J118" s="596" t="s">
        <v>304</v>
      </c>
      <c r="K118" s="627">
        <v>70</v>
      </c>
      <c r="L118" s="135" t="s">
        <v>273</v>
      </c>
      <c r="M118" s="483">
        <v>0.16666666666666674</v>
      </c>
      <c r="N118" s="596" t="s">
        <v>429</v>
      </c>
      <c r="O118" s="627">
        <v>67</v>
      </c>
      <c r="P118" s="135"/>
      <c r="Q118" s="483">
        <v>0</v>
      </c>
      <c r="R118" s="596" t="s">
        <v>404</v>
      </c>
      <c r="S118" s="627">
        <v>65</v>
      </c>
      <c r="T118" s="135"/>
      <c r="U118" s="483">
        <v>0.1206896551724137</v>
      </c>
    </row>
    <row r="119" spans="2:21" ht="27.75" customHeight="1">
      <c r="B119" s="121">
        <v>93</v>
      </c>
      <c r="C119" s="655" t="s">
        <v>340</v>
      </c>
      <c r="D119" s="622">
        <v>72</v>
      </c>
      <c r="E119" s="464">
        <v>4.3478260869565188E-2</v>
      </c>
      <c r="F119" s="610" t="s">
        <v>335</v>
      </c>
      <c r="G119" s="627">
        <v>68</v>
      </c>
      <c r="H119" s="135"/>
      <c r="I119" s="1201">
        <v>-4.2253521126760618E-2</v>
      </c>
      <c r="J119" s="596" t="s">
        <v>405</v>
      </c>
      <c r="K119" s="627">
        <v>70</v>
      </c>
      <c r="L119" s="135"/>
      <c r="M119" s="1198">
        <v>-1.4084507042253502E-2</v>
      </c>
      <c r="N119" s="596" t="s">
        <v>407</v>
      </c>
      <c r="O119" s="627">
        <v>66</v>
      </c>
      <c r="P119" s="135"/>
      <c r="Q119" s="1142">
        <v>-0.1428571428571429</v>
      </c>
      <c r="R119" s="596" t="s">
        <v>420</v>
      </c>
      <c r="S119" s="627">
        <v>63</v>
      </c>
      <c r="T119" s="135"/>
      <c r="U119" s="483">
        <v>0.26</v>
      </c>
    </row>
    <row r="120" spans="2:21" ht="27.75" customHeight="1">
      <c r="B120" s="121">
        <v>94</v>
      </c>
      <c r="C120" s="606" t="s">
        <v>320</v>
      </c>
      <c r="D120" s="622">
        <v>72</v>
      </c>
      <c r="E120" s="464">
        <v>7.4626865671641784E-2</v>
      </c>
      <c r="F120" s="610" t="s">
        <v>407</v>
      </c>
      <c r="G120" s="627">
        <v>68</v>
      </c>
      <c r="H120" s="135" t="s">
        <v>273</v>
      </c>
      <c r="I120" s="1201">
        <v>-1.4492753623188359E-2</v>
      </c>
      <c r="J120" s="596" t="s">
        <v>407</v>
      </c>
      <c r="K120" s="627">
        <v>69</v>
      </c>
      <c r="L120" s="135" t="s">
        <v>273</v>
      </c>
      <c r="M120" s="483">
        <v>4.5454545454545414E-2</v>
      </c>
      <c r="N120" s="596" t="s">
        <v>326</v>
      </c>
      <c r="O120" s="627">
        <v>66</v>
      </c>
      <c r="P120" s="135"/>
      <c r="Q120" s="483">
        <v>0.11864406779661008</v>
      </c>
      <c r="R120" s="597" t="s">
        <v>320</v>
      </c>
      <c r="S120" s="627">
        <v>63</v>
      </c>
      <c r="T120" s="135"/>
      <c r="U120" s="1142">
        <v>-1.5625E-2</v>
      </c>
    </row>
    <row r="121" spans="2:21" ht="27.75" customHeight="1">
      <c r="B121" s="121">
        <v>95</v>
      </c>
      <c r="C121" s="606" t="s">
        <v>335</v>
      </c>
      <c r="D121" s="622">
        <v>70</v>
      </c>
      <c r="E121" s="464">
        <v>2.9411764705882248E-2</v>
      </c>
      <c r="F121" s="610" t="s">
        <v>429</v>
      </c>
      <c r="G121" s="627">
        <v>68</v>
      </c>
      <c r="H121" s="135" t="s">
        <v>273</v>
      </c>
      <c r="I121" s="630">
        <v>2.4</v>
      </c>
      <c r="J121" s="596" t="s">
        <v>320</v>
      </c>
      <c r="K121" s="627">
        <v>67</v>
      </c>
      <c r="L121" s="135" t="s">
        <v>273</v>
      </c>
      <c r="M121" s="483">
        <v>4.6875E-2</v>
      </c>
      <c r="N121" s="596" t="s">
        <v>320</v>
      </c>
      <c r="O121" s="627">
        <v>64</v>
      </c>
      <c r="P121" s="135"/>
      <c r="Q121" s="483">
        <v>1.5873015873015817E-2</v>
      </c>
      <c r="R121" s="597" t="s">
        <v>340</v>
      </c>
      <c r="S121" s="627">
        <v>62</v>
      </c>
      <c r="T121" s="135" t="s">
        <v>273</v>
      </c>
      <c r="U121" s="483">
        <v>5.0847457627118731E-2</v>
      </c>
    </row>
    <row r="122" spans="2:21" ht="27.75" customHeight="1">
      <c r="B122" s="121">
        <v>96</v>
      </c>
      <c r="C122" s="606" t="s">
        <v>376</v>
      </c>
      <c r="D122" s="622">
        <v>68</v>
      </c>
      <c r="E122" s="464">
        <v>7.9365079365079305E-2</v>
      </c>
      <c r="F122" s="610" t="s">
        <v>320</v>
      </c>
      <c r="G122" s="627">
        <v>67</v>
      </c>
      <c r="H122" s="135"/>
      <c r="I122" s="631">
        <v>0</v>
      </c>
      <c r="J122" s="596" t="s">
        <v>389</v>
      </c>
      <c r="K122" s="627">
        <v>67</v>
      </c>
      <c r="L122" s="135" t="s">
        <v>273</v>
      </c>
      <c r="M122" s="483">
        <v>0</v>
      </c>
      <c r="N122" s="597" t="s">
        <v>340</v>
      </c>
      <c r="O122" s="627">
        <v>64</v>
      </c>
      <c r="P122" s="135" t="s">
        <v>273</v>
      </c>
      <c r="Q122" s="483">
        <v>3.2258064516129004E-2</v>
      </c>
      <c r="R122" s="597" t="s">
        <v>346</v>
      </c>
      <c r="S122" s="627">
        <v>60</v>
      </c>
      <c r="T122" s="135"/>
      <c r="U122" s="483">
        <v>7.1428571428571397E-2</v>
      </c>
    </row>
    <row r="123" spans="2:21" ht="27.75" customHeight="1">
      <c r="B123" s="121">
        <v>97</v>
      </c>
      <c r="C123" s="606" t="s">
        <v>971</v>
      </c>
      <c r="D123" s="622">
        <v>67</v>
      </c>
      <c r="E123" s="1130">
        <v>-1.4705882352941124E-2</v>
      </c>
      <c r="F123" s="610" t="s">
        <v>430</v>
      </c>
      <c r="G123" s="627">
        <v>65</v>
      </c>
      <c r="H123" s="135"/>
      <c r="I123" s="631">
        <v>0.32653061224489788</v>
      </c>
      <c r="J123" s="597" t="s">
        <v>340</v>
      </c>
      <c r="K123" s="627">
        <v>64</v>
      </c>
      <c r="L123" s="135" t="s">
        <v>273</v>
      </c>
      <c r="M123" s="483">
        <v>0</v>
      </c>
      <c r="N123" s="597" t="s">
        <v>304</v>
      </c>
      <c r="O123" s="627">
        <v>60</v>
      </c>
      <c r="P123" s="135"/>
      <c r="Q123" s="1142">
        <v>-0.11764705882352944</v>
      </c>
      <c r="R123" s="597" t="s">
        <v>389</v>
      </c>
      <c r="S123" s="627">
        <v>60</v>
      </c>
      <c r="T123" s="135"/>
      <c r="U123" s="483">
        <v>1.6949152542372836E-2</v>
      </c>
    </row>
    <row r="124" spans="2:21" ht="27.75" customHeight="1">
      <c r="B124" s="121">
        <v>98</v>
      </c>
      <c r="C124" s="606" t="s">
        <v>983</v>
      </c>
      <c r="D124" s="622">
        <v>65</v>
      </c>
      <c r="E124" s="1130">
        <v>-4.4117647058823484E-2</v>
      </c>
      <c r="F124" s="610" t="s">
        <v>322</v>
      </c>
      <c r="G124" s="627">
        <v>64</v>
      </c>
      <c r="H124" s="135"/>
      <c r="I124" s="631">
        <v>8.4745762711864403E-2</v>
      </c>
      <c r="J124" s="597" t="s">
        <v>409</v>
      </c>
      <c r="K124" s="627">
        <v>61</v>
      </c>
      <c r="L124" s="135" t="s">
        <v>273</v>
      </c>
      <c r="M124" s="483">
        <v>1.6666666666666607E-2</v>
      </c>
      <c r="N124" s="596" t="s">
        <v>409</v>
      </c>
      <c r="O124" s="627">
        <v>60</v>
      </c>
      <c r="P124" s="135"/>
      <c r="Q124" s="1142">
        <v>-9.0909090909090939E-2</v>
      </c>
      <c r="R124" s="596" t="s">
        <v>322</v>
      </c>
      <c r="S124" s="627">
        <v>59</v>
      </c>
      <c r="T124" s="135"/>
      <c r="U124" s="483">
        <v>0.28260869565217384</v>
      </c>
    </row>
    <row r="125" spans="2:21" ht="27.75" customHeight="1">
      <c r="B125" s="121">
        <v>99</v>
      </c>
      <c r="C125" s="606" t="s">
        <v>942</v>
      </c>
      <c r="D125" s="622">
        <v>64</v>
      </c>
      <c r="E125" s="464">
        <v>0</v>
      </c>
      <c r="F125" s="610" t="s">
        <v>408</v>
      </c>
      <c r="G125" s="627">
        <v>64</v>
      </c>
      <c r="H125" s="135"/>
      <c r="I125" s="1201">
        <v>-0.13513513513513509</v>
      </c>
      <c r="J125" s="597" t="s">
        <v>322</v>
      </c>
      <c r="K125" s="627">
        <v>59</v>
      </c>
      <c r="L125" s="135"/>
      <c r="M125" s="483">
        <v>1.7241379310344751E-2</v>
      </c>
      <c r="N125" s="596" t="s">
        <v>433</v>
      </c>
      <c r="O125" s="627">
        <v>58</v>
      </c>
      <c r="P125" s="135"/>
      <c r="Q125" s="483">
        <v>0.11538461538461542</v>
      </c>
      <c r="R125" s="596" t="s">
        <v>326</v>
      </c>
      <c r="S125" s="627">
        <v>59</v>
      </c>
      <c r="T125" s="135"/>
      <c r="U125" s="483">
        <v>0.28260869565217384</v>
      </c>
    </row>
    <row r="126" spans="2:21" ht="27.75" customHeight="1" thickBot="1">
      <c r="B126" s="619">
        <v>100</v>
      </c>
      <c r="C126" s="607" t="s">
        <v>311</v>
      </c>
      <c r="D126" s="624">
        <v>59</v>
      </c>
      <c r="E126" s="465">
        <f>(D126/G132)-1</f>
        <v>0</v>
      </c>
      <c r="F126" s="611" t="s">
        <v>376</v>
      </c>
      <c r="G126" s="628">
        <v>63</v>
      </c>
      <c r="H126" s="136" t="s">
        <v>273</v>
      </c>
      <c r="I126" s="515">
        <v>0.125</v>
      </c>
      <c r="J126" s="603" t="s">
        <v>433</v>
      </c>
      <c r="K126" s="628">
        <v>58</v>
      </c>
      <c r="L126" s="136" t="s">
        <v>273</v>
      </c>
      <c r="M126" s="484">
        <v>0</v>
      </c>
      <c r="N126" s="603" t="s">
        <v>322</v>
      </c>
      <c r="O126" s="628">
        <v>58</v>
      </c>
      <c r="P126" s="136"/>
      <c r="Q126" s="1190">
        <v>-1.6949152542372836E-2</v>
      </c>
      <c r="R126" s="598" t="s">
        <v>384</v>
      </c>
      <c r="S126" s="628">
        <v>56</v>
      </c>
      <c r="T126" s="136"/>
      <c r="U126" s="1190">
        <v>-1.7543859649122862E-2</v>
      </c>
    </row>
    <row r="127" spans="2:21" ht="30" customHeight="1"/>
    <row r="128" spans="2:21" ht="27" customHeight="1">
      <c r="F128" s="1489"/>
      <c r="G128" s="1489"/>
      <c r="H128" s="1489"/>
      <c r="I128" s="1489"/>
      <c r="J128" s="1489"/>
      <c r="K128" s="1489"/>
      <c r="L128" s="1489"/>
      <c r="M128" s="1489"/>
      <c r="N128" s="1489"/>
      <c r="O128" s="1489"/>
      <c r="P128" s="1489"/>
      <c r="Q128" s="1489"/>
      <c r="R128" s="1489"/>
      <c r="S128" s="1489"/>
      <c r="T128" s="129"/>
    </row>
    <row r="129" spans="2:21" ht="13.35" customHeight="1" thickBot="1"/>
    <row r="130" spans="2:21" ht="30.75" customHeight="1">
      <c r="B130" s="1348" t="s">
        <v>211</v>
      </c>
      <c r="C130" s="1350" t="s">
        <v>913</v>
      </c>
      <c r="D130" s="1351"/>
      <c r="E130" s="1352"/>
      <c r="F130" s="1350" t="s">
        <v>779</v>
      </c>
      <c r="G130" s="1351"/>
      <c r="H130" s="1351"/>
      <c r="I130" s="1352"/>
      <c r="J130" s="1353" t="s">
        <v>781</v>
      </c>
      <c r="K130" s="1354"/>
      <c r="L130" s="1354"/>
      <c r="M130" s="1355"/>
      <c r="N130" s="1353" t="s">
        <v>783</v>
      </c>
      <c r="O130" s="1354"/>
      <c r="P130" s="1354"/>
      <c r="Q130" s="1355"/>
      <c r="R130" s="1353" t="s">
        <v>914</v>
      </c>
      <c r="S130" s="1354"/>
      <c r="T130" s="1354"/>
      <c r="U130" s="1355"/>
    </row>
    <row r="131" spans="2:21" ht="30.75" customHeight="1" thickBot="1">
      <c r="B131" s="1356"/>
      <c r="C131" s="137" t="s">
        <v>631</v>
      </c>
      <c r="D131" s="205" t="s">
        <v>551</v>
      </c>
      <c r="E131" s="444" t="s">
        <v>553</v>
      </c>
      <c r="F131" s="590" t="s">
        <v>552</v>
      </c>
      <c r="G131" s="1486" t="s">
        <v>551</v>
      </c>
      <c r="H131" s="1487"/>
      <c r="I131" s="444" t="s">
        <v>553</v>
      </c>
      <c r="J131" s="590" t="s">
        <v>552</v>
      </c>
      <c r="K131" s="1486" t="s">
        <v>551</v>
      </c>
      <c r="L131" s="1487"/>
      <c r="M131" s="444" t="s">
        <v>553</v>
      </c>
      <c r="N131" s="590" t="s">
        <v>552</v>
      </c>
      <c r="O131" s="1486" t="s">
        <v>551</v>
      </c>
      <c r="P131" s="1487"/>
      <c r="Q131" s="444" t="s">
        <v>553</v>
      </c>
      <c r="R131" s="590" t="s">
        <v>552</v>
      </c>
      <c r="S131" s="1486" t="s">
        <v>551</v>
      </c>
      <c r="T131" s="1487"/>
      <c r="U131" s="444" t="s">
        <v>553</v>
      </c>
    </row>
    <row r="132" spans="2:21" ht="27.75" customHeight="1">
      <c r="B132" s="620">
        <v>101</v>
      </c>
      <c r="C132" s="605" t="s">
        <v>967</v>
      </c>
      <c r="D132" s="625">
        <v>58</v>
      </c>
      <c r="E132" s="1144">
        <v>-9.375E-2</v>
      </c>
      <c r="F132" s="609" t="s">
        <v>311</v>
      </c>
      <c r="G132" s="626">
        <v>59</v>
      </c>
      <c r="H132" s="134" t="s">
        <v>273</v>
      </c>
      <c r="I132" s="516">
        <v>3.5087719298245723E-2</v>
      </c>
      <c r="J132" s="595" t="s">
        <v>311</v>
      </c>
      <c r="K132" s="626">
        <v>57</v>
      </c>
      <c r="L132" s="134"/>
      <c r="M132" s="482">
        <v>0</v>
      </c>
      <c r="N132" s="595" t="s">
        <v>311</v>
      </c>
      <c r="O132" s="626">
        <v>57</v>
      </c>
      <c r="P132" s="134"/>
      <c r="Q132" s="482">
        <v>5.555555555555558E-2</v>
      </c>
      <c r="R132" s="595" t="s">
        <v>311</v>
      </c>
      <c r="S132" s="626">
        <v>54</v>
      </c>
      <c r="T132" s="134"/>
      <c r="U132" s="1143">
        <v>-1.8181818181818188E-2</v>
      </c>
    </row>
    <row r="133" spans="2:21" ht="27.75" customHeight="1">
      <c r="B133" s="621">
        <v>102</v>
      </c>
      <c r="C133" s="606" t="s">
        <v>991</v>
      </c>
      <c r="D133" s="622">
        <v>57</v>
      </c>
      <c r="E133" s="464">
        <v>3.6363636363636376E-2</v>
      </c>
      <c r="F133" s="610" t="s">
        <v>409</v>
      </c>
      <c r="G133" s="627">
        <v>59</v>
      </c>
      <c r="H133" s="135" t="s">
        <v>273</v>
      </c>
      <c r="I133" s="1201">
        <v>-3.2786885245901676E-2</v>
      </c>
      <c r="J133" s="596" t="s">
        <v>376</v>
      </c>
      <c r="K133" s="627">
        <v>56</v>
      </c>
      <c r="L133" s="135" t="s">
        <v>273</v>
      </c>
      <c r="M133" s="483">
        <v>1.8181818181818077E-2</v>
      </c>
      <c r="N133" s="596" t="s">
        <v>376</v>
      </c>
      <c r="O133" s="627">
        <v>55</v>
      </c>
      <c r="P133" s="135"/>
      <c r="Q133" s="483">
        <v>3.7735849056603765E-2</v>
      </c>
      <c r="R133" s="596" t="s">
        <v>431</v>
      </c>
      <c r="S133" s="627">
        <v>53</v>
      </c>
      <c r="T133" s="135"/>
      <c r="U133" s="483">
        <v>3.9215686274509887E-2</v>
      </c>
    </row>
    <row r="134" spans="2:21" ht="27.75" customHeight="1">
      <c r="B134" s="621">
        <v>103</v>
      </c>
      <c r="C134" s="606" t="s">
        <v>936</v>
      </c>
      <c r="D134" s="622">
        <v>54</v>
      </c>
      <c r="E134" s="1130">
        <v>-1.8181818181818188E-2</v>
      </c>
      <c r="F134" s="610" t="s">
        <v>431</v>
      </c>
      <c r="G134" s="627">
        <v>55</v>
      </c>
      <c r="H134" s="135" t="s">
        <v>273</v>
      </c>
      <c r="I134" s="631">
        <v>1.8518518518518601E-2</v>
      </c>
      <c r="J134" s="596" t="s">
        <v>431</v>
      </c>
      <c r="K134" s="627">
        <v>54</v>
      </c>
      <c r="L134" s="135"/>
      <c r="M134" s="635">
        <v>0</v>
      </c>
      <c r="N134" s="596" t="s">
        <v>431</v>
      </c>
      <c r="O134" s="627">
        <v>54</v>
      </c>
      <c r="P134" s="135"/>
      <c r="Q134" s="483">
        <v>1.8867924528301883E-2</v>
      </c>
      <c r="R134" s="596" t="s">
        <v>376</v>
      </c>
      <c r="S134" s="627">
        <v>53</v>
      </c>
      <c r="T134" s="135"/>
      <c r="U134" s="483">
        <v>0.10416666666666674</v>
      </c>
    </row>
    <row r="135" spans="2:21" ht="27.75" customHeight="1">
      <c r="B135" s="621">
        <v>104</v>
      </c>
      <c r="C135" s="606" t="s">
        <v>373</v>
      </c>
      <c r="D135" s="622">
        <v>52</v>
      </c>
      <c r="E135" s="464">
        <v>0.13043478260869557</v>
      </c>
      <c r="F135" s="610" t="s">
        <v>432</v>
      </c>
      <c r="G135" s="627">
        <v>55</v>
      </c>
      <c r="H135" s="135"/>
      <c r="I135" s="631">
        <v>1.8518518518518601E-2</v>
      </c>
      <c r="J135" s="596" t="s">
        <v>432</v>
      </c>
      <c r="K135" s="627">
        <v>54</v>
      </c>
      <c r="L135" s="135" t="s">
        <v>273</v>
      </c>
      <c r="M135" s="483">
        <v>5.8823529411764719E-2</v>
      </c>
      <c r="N135" s="596" t="s">
        <v>384</v>
      </c>
      <c r="O135" s="627">
        <v>54</v>
      </c>
      <c r="P135" s="135"/>
      <c r="Q135" s="1142">
        <v>-3.5714285714285698E-2</v>
      </c>
      <c r="R135" s="596" t="s">
        <v>433</v>
      </c>
      <c r="S135" s="627">
        <v>52</v>
      </c>
      <c r="T135" s="135"/>
      <c r="U135" s="483">
        <v>0.13043478260869557</v>
      </c>
    </row>
    <row r="136" spans="2:21" ht="27.75" customHeight="1">
      <c r="B136" s="621">
        <v>105</v>
      </c>
      <c r="C136" s="606" t="s">
        <v>386</v>
      </c>
      <c r="D136" s="622">
        <v>52</v>
      </c>
      <c r="E136" s="1130">
        <v>-1.8867924528301883E-2</v>
      </c>
      <c r="F136" s="610" t="s">
        <v>386</v>
      </c>
      <c r="G136" s="627">
        <v>53</v>
      </c>
      <c r="H136" s="135"/>
      <c r="I136" s="631">
        <v>3.9215686274509887E-2</v>
      </c>
      <c r="J136" s="596" t="s">
        <v>328</v>
      </c>
      <c r="K136" s="627">
        <v>53</v>
      </c>
      <c r="L136" s="135" t="s">
        <v>273</v>
      </c>
      <c r="M136" s="483">
        <v>0</v>
      </c>
      <c r="N136" s="596" t="s">
        <v>328</v>
      </c>
      <c r="O136" s="627">
        <v>53</v>
      </c>
      <c r="P136" s="135"/>
      <c r="Q136" s="483">
        <v>6.0000000000000053E-2</v>
      </c>
      <c r="R136" s="596" t="s">
        <v>432</v>
      </c>
      <c r="S136" s="627">
        <v>52</v>
      </c>
      <c r="T136" s="135"/>
      <c r="U136" s="1142">
        <v>-5.4545454545454564E-2</v>
      </c>
    </row>
    <row r="137" spans="2:21" ht="27.75" customHeight="1">
      <c r="B137" s="621">
        <v>106</v>
      </c>
      <c r="C137" s="606" t="s">
        <v>1007</v>
      </c>
      <c r="D137" s="622">
        <v>51</v>
      </c>
      <c r="E137" s="464">
        <v>0.18604651162790709</v>
      </c>
      <c r="F137" s="610" t="s">
        <v>328</v>
      </c>
      <c r="G137" s="627">
        <v>53</v>
      </c>
      <c r="H137" s="135"/>
      <c r="I137" s="631">
        <v>0</v>
      </c>
      <c r="J137" s="596" t="s">
        <v>384</v>
      </c>
      <c r="K137" s="627">
        <v>53</v>
      </c>
      <c r="L137" s="135" t="s">
        <v>273</v>
      </c>
      <c r="M137" s="1142">
        <v>-1.851851851851849E-2</v>
      </c>
      <c r="N137" s="596" t="s">
        <v>432</v>
      </c>
      <c r="O137" s="627">
        <v>51</v>
      </c>
      <c r="P137" s="135"/>
      <c r="Q137" s="1142">
        <v>-1.9230769230769273E-2</v>
      </c>
      <c r="R137" s="596" t="s">
        <v>328</v>
      </c>
      <c r="S137" s="627">
        <v>50</v>
      </c>
      <c r="T137" s="135"/>
      <c r="U137" s="483">
        <v>0</v>
      </c>
    </row>
    <row r="138" spans="2:21" ht="27.75" customHeight="1">
      <c r="B138" s="621">
        <v>107</v>
      </c>
      <c r="C138" s="606" t="s">
        <v>944</v>
      </c>
      <c r="D138" s="622">
        <v>50</v>
      </c>
      <c r="E138" s="1130">
        <v>-5.6603773584905648E-2</v>
      </c>
      <c r="F138" s="610" t="s">
        <v>433</v>
      </c>
      <c r="G138" s="627">
        <v>51</v>
      </c>
      <c r="H138" s="135"/>
      <c r="I138" s="1201">
        <v>-0.12068965517241381</v>
      </c>
      <c r="J138" s="615" t="s">
        <v>371</v>
      </c>
      <c r="K138" s="627">
        <v>52</v>
      </c>
      <c r="L138" s="135" t="s">
        <v>273</v>
      </c>
      <c r="M138" s="483">
        <v>4.0000000000000036E-2</v>
      </c>
      <c r="N138" s="615" t="s">
        <v>371</v>
      </c>
      <c r="O138" s="627">
        <v>50</v>
      </c>
      <c r="P138" s="135"/>
      <c r="Q138" s="483">
        <v>4.1666666666666741E-2</v>
      </c>
      <c r="R138" s="596" t="s">
        <v>408</v>
      </c>
      <c r="S138" s="627">
        <v>49</v>
      </c>
      <c r="T138" s="135"/>
      <c r="U138" s="483">
        <v>0.13953488372093026</v>
      </c>
    </row>
    <row r="139" spans="2:21" ht="27.75" customHeight="1">
      <c r="B139" s="621">
        <v>108</v>
      </c>
      <c r="C139" s="606" t="s">
        <v>984</v>
      </c>
      <c r="D139" s="622">
        <v>50</v>
      </c>
      <c r="E139" s="464">
        <v>0.47058823529411775</v>
      </c>
      <c r="F139" s="610" t="s">
        <v>384</v>
      </c>
      <c r="G139" s="627">
        <v>51</v>
      </c>
      <c r="H139" s="135"/>
      <c r="I139" s="1201">
        <v>-3.7735849056603765E-2</v>
      </c>
      <c r="J139" s="596" t="s">
        <v>386</v>
      </c>
      <c r="K139" s="627">
        <v>51</v>
      </c>
      <c r="L139" s="135" t="s">
        <v>273</v>
      </c>
      <c r="M139" s="483">
        <v>0.1333333333333333</v>
      </c>
      <c r="N139" s="596" t="s">
        <v>373</v>
      </c>
      <c r="O139" s="627">
        <v>49</v>
      </c>
      <c r="P139" s="135"/>
      <c r="Q139" s="483">
        <v>8.8888888888888795E-2</v>
      </c>
      <c r="R139" s="596" t="s">
        <v>437</v>
      </c>
      <c r="S139" s="627">
        <v>49</v>
      </c>
      <c r="T139" s="135"/>
      <c r="U139" s="483">
        <v>0.11363636363636354</v>
      </c>
    </row>
    <row r="140" spans="2:21" ht="27.75" customHeight="1">
      <c r="B140" s="621">
        <v>109</v>
      </c>
      <c r="C140" s="606" t="s">
        <v>970</v>
      </c>
      <c r="D140" s="622">
        <v>49</v>
      </c>
      <c r="E140" s="1130">
        <v>-3.9215686274509776E-2</v>
      </c>
      <c r="F140" s="617" t="s">
        <v>357</v>
      </c>
      <c r="G140" s="627">
        <v>48</v>
      </c>
      <c r="H140" s="135" t="s">
        <v>273</v>
      </c>
      <c r="I140" s="631">
        <v>4.3478260869565188E-2</v>
      </c>
      <c r="J140" s="596" t="s">
        <v>430</v>
      </c>
      <c r="K140" s="627">
        <v>49</v>
      </c>
      <c r="L140" s="135" t="s">
        <v>273</v>
      </c>
      <c r="M140" s="483">
        <v>2.0833333333333259E-2</v>
      </c>
      <c r="N140" s="596" t="s">
        <v>408</v>
      </c>
      <c r="O140" s="627">
        <v>49</v>
      </c>
      <c r="P140" s="135"/>
      <c r="Q140" s="483">
        <v>0</v>
      </c>
      <c r="R140" s="615" t="s">
        <v>371</v>
      </c>
      <c r="S140" s="627">
        <v>48</v>
      </c>
      <c r="T140" s="135"/>
      <c r="U140" s="1142">
        <v>-2.0408163265306145E-2</v>
      </c>
    </row>
    <row r="141" spans="2:21" ht="27.75" customHeight="1">
      <c r="B141" s="621">
        <v>110</v>
      </c>
      <c r="C141" s="655" t="s">
        <v>357</v>
      </c>
      <c r="D141" s="622">
        <v>48</v>
      </c>
      <c r="E141" s="464">
        <v>0</v>
      </c>
      <c r="F141" s="610" t="s">
        <v>389</v>
      </c>
      <c r="G141" s="627">
        <v>48</v>
      </c>
      <c r="H141" s="135"/>
      <c r="I141" s="1201">
        <v>-0.28358208955223885</v>
      </c>
      <c r="J141" s="596" t="s">
        <v>333</v>
      </c>
      <c r="K141" s="627">
        <v>49</v>
      </c>
      <c r="L141" s="135" t="s">
        <v>273</v>
      </c>
      <c r="M141" s="483">
        <v>4.2553191489361764E-2</v>
      </c>
      <c r="N141" s="596" t="s">
        <v>437</v>
      </c>
      <c r="O141" s="627">
        <v>49</v>
      </c>
      <c r="P141" s="135"/>
      <c r="Q141" s="483">
        <v>0</v>
      </c>
      <c r="R141" s="596" t="s">
        <v>373</v>
      </c>
      <c r="S141" s="627">
        <v>45</v>
      </c>
      <c r="T141" s="135"/>
      <c r="U141" s="483">
        <v>7.1428571428571397E-2</v>
      </c>
    </row>
    <row r="142" spans="2:21" ht="27.75" customHeight="1">
      <c r="B142" s="621">
        <v>111</v>
      </c>
      <c r="C142" s="655" t="s">
        <v>321</v>
      </c>
      <c r="D142" s="622">
        <v>47</v>
      </c>
      <c r="E142" s="730">
        <f>(D142/G175)-1</f>
        <v>1.0434782608695654</v>
      </c>
      <c r="F142" s="610" t="s">
        <v>434</v>
      </c>
      <c r="G142" s="627">
        <v>47</v>
      </c>
      <c r="H142" s="135"/>
      <c r="I142" s="631">
        <v>6.8181818181818121E-2</v>
      </c>
      <c r="J142" s="597" t="s">
        <v>357</v>
      </c>
      <c r="K142" s="627">
        <v>46</v>
      </c>
      <c r="L142" s="135" t="s">
        <v>273</v>
      </c>
      <c r="M142" s="519">
        <v>0</v>
      </c>
      <c r="N142" s="596" t="s">
        <v>430</v>
      </c>
      <c r="O142" s="627">
        <v>48</v>
      </c>
      <c r="P142" s="135"/>
      <c r="Q142" s="483">
        <v>0.11627906976744184</v>
      </c>
      <c r="R142" s="596" t="s">
        <v>436</v>
      </c>
      <c r="S142" s="627">
        <v>45</v>
      </c>
      <c r="T142" s="135"/>
      <c r="U142" s="483">
        <v>2.2727272727272707E-2</v>
      </c>
    </row>
    <row r="143" spans="2:21" ht="27.75" customHeight="1">
      <c r="B143" s="621">
        <v>112</v>
      </c>
      <c r="C143" s="606" t="s">
        <v>323</v>
      </c>
      <c r="D143" s="622">
        <v>47</v>
      </c>
      <c r="E143" s="464">
        <v>0.11904761904761907</v>
      </c>
      <c r="F143" s="610" t="s">
        <v>373</v>
      </c>
      <c r="G143" s="627">
        <v>46</v>
      </c>
      <c r="H143" s="135" t="s">
        <v>273</v>
      </c>
      <c r="I143" s="631">
        <v>2.2222222222222143E-2</v>
      </c>
      <c r="J143" s="596" t="s">
        <v>373</v>
      </c>
      <c r="K143" s="627">
        <v>45</v>
      </c>
      <c r="L143" s="135" t="s">
        <v>273</v>
      </c>
      <c r="M143" s="1198">
        <v>-8.1632653061224469E-2</v>
      </c>
      <c r="N143" s="596" t="s">
        <v>333</v>
      </c>
      <c r="O143" s="627">
        <v>47</v>
      </c>
      <c r="P143" s="135"/>
      <c r="Q143" s="483">
        <v>6.8181818181818121E-2</v>
      </c>
      <c r="R143" s="596" t="s">
        <v>333</v>
      </c>
      <c r="S143" s="627">
        <v>44</v>
      </c>
      <c r="T143" s="135"/>
      <c r="U143" s="483">
        <v>0.10000000000000009</v>
      </c>
    </row>
    <row r="144" spans="2:21" ht="27.75" customHeight="1">
      <c r="B144" s="621">
        <v>113</v>
      </c>
      <c r="C144" s="606" t="s">
        <v>389</v>
      </c>
      <c r="D144" s="622">
        <v>47</v>
      </c>
      <c r="E144" s="1130">
        <v>-2.083333333333337E-2</v>
      </c>
      <c r="F144" s="610" t="s">
        <v>333</v>
      </c>
      <c r="G144" s="627">
        <v>46</v>
      </c>
      <c r="H144" s="135"/>
      <c r="I144" s="1201">
        <v>-6.1224489795918324E-2</v>
      </c>
      <c r="J144" s="596" t="s">
        <v>437</v>
      </c>
      <c r="K144" s="627">
        <v>45</v>
      </c>
      <c r="L144" s="135" t="s">
        <v>273</v>
      </c>
      <c r="M144" s="1142">
        <v>-8.1632653061224469E-2</v>
      </c>
      <c r="N144" s="597" t="s">
        <v>357</v>
      </c>
      <c r="O144" s="627">
        <v>46</v>
      </c>
      <c r="P144" s="135"/>
      <c r="Q144" s="483">
        <v>0.12195121951219523</v>
      </c>
      <c r="R144" s="596" t="s">
        <v>430</v>
      </c>
      <c r="S144" s="627">
        <v>43</v>
      </c>
      <c r="T144" s="135"/>
      <c r="U144" s="483">
        <v>0.19444444444444442</v>
      </c>
    </row>
    <row r="145" spans="2:21" ht="27.75" customHeight="1">
      <c r="B145" s="621">
        <v>114</v>
      </c>
      <c r="C145" s="606" t="s">
        <v>978</v>
      </c>
      <c r="D145" s="622">
        <v>47</v>
      </c>
      <c r="E145" s="464">
        <f>(D145/G162)-1</f>
        <v>0.34285714285714275</v>
      </c>
      <c r="F145" s="610" t="s">
        <v>435</v>
      </c>
      <c r="G145" s="627">
        <v>46</v>
      </c>
      <c r="H145" s="135"/>
      <c r="I145" s="631">
        <v>6.9767441860465018E-2</v>
      </c>
      <c r="J145" s="596" t="s">
        <v>434</v>
      </c>
      <c r="K145" s="627">
        <v>44</v>
      </c>
      <c r="L145" s="135"/>
      <c r="M145" s="483">
        <v>0.12820512820512819</v>
      </c>
      <c r="N145" s="596" t="s">
        <v>386</v>
      </c>
      <c r="O145" s="627">
        <v>45</v>
      </c>
      <c r="P145" s="135"/>
      <c r="Q145" s="483">
        <v>4.6511627906976827E-2</v>
      </c>
      <c r="R145" s="596" t="s">
        <v>386</v>
      </c>
      <c r="S145" s="627">
        <v>43</v>
      </c>
      <c r="T145" s="135"/>
      <c r="U145" s="483">
        <v>0.19444444444444442</v>
      </c>
    </row>
    <row r="146" spans="2:21" ht="27.75" customHeight="1">
      <c r="B146" s="621">
        <v>115</v>
      </c>
      <c r="C146" s="606" t="s">
        <v>333</v>
      </c>
      <c r="D146" s="622">
        <v>46</v>
      </c>
      <c r="E146" s="464">
        <v>0</v>
      </c>
      <c r="F146" s="610" t="s">
        <v>392</v>
      </c>
      <c r="G146" s="627">
        <v>44</v>
      </c>
      <c r="H146" s="135" t="s">
        <v>273</v>
      </c>
      <c r="I146" s="631">
        <v>7.3170731707317138E-2</v>
      </c>
      <c r="J146" s="596" t="s">
        <v>435</v>
      </c>
      <c r="K146" s="627">
        <v>43</v>
      </c>
      <c r="L146" s="135" t="s">
        <v>273</v>
      </c>
      <c r="M146" s="483">
        <v>0</v>
      </c>
      <c r="N146" s="596" t="s">
        <v>436</v>
      </c>
      <c r="O146" s="627">
        <v>44</v>
      </c>
      <c r="P146" s="135"/>
      <c r="Q146" s="1142">
        <v>-2.2222222222222254E-2</v>
      </c>
      <c r="R146" s="597" t="s">
        <v>357</v>
      </c>
      <c r="S146" s="627">
        <v>41</v>
      </c>
      <c r="T146" s="135"/>
      <c r="U146" s="483">
        <v>0.10810810810810811</v>
      </c>
    </row>
    <row r="147" spans="2:21" ht="27.75" customHeight="1">
      <c r="B147" s="621">
        <v>116</v>
      </c>
      <c r="C147" s="606" t="s">
        <v>995</v>
      </c>
      <c r="D147" s="622">
        <v>46</v>
      </c>
      <c r="E147" s="464">
        <v>0</v>
      </c>
      <c r="F147" s="614" t="s">
        <v>371</v>
      </c>
      <c r="G147" s="627">
        <v>43</v>
      </c>
      <c r="H147" s="135"/>
      <c r="I147" s="1201">
        <v>-0.17307692307692313</v>
      </c>
      <c r="J147" s="596" t="s">
        <v>353</v>
      </c>
      <c r="K147" s="627">
        <v>43</v>
      </c>
      <c r="L147" s="135" t="s">
        <v>273</v>
      </c>
      <c r="M147" s="483">
        <v>2.3809523809523725E-2</v>
      </c>
      <c r="N147" s="596" t="s">
        <v>435</v>
      </c>
      <c r="O147" s="627">
        <v>43</v>
      </c>
      <c r="P147" s="135"/>
      <c r="Q147" s="483">
        <v>0.10256410256410264</v>
      </c>
      <c r="R147" s="596" t="s">
        <v>353</v>
      </c>
      <c r="S147" s="627">
        <v>41</v>
      </c>
      <c r="T147" s="135" t="s">
        <v>273</v>
      </c>
      <c r="U147" s="483">
        <v>7.8947368421052655E-2</v>
      </c>
    </row>
    <row r="148" spans="2:21" ht="27.75" customHeight="1">
      <c r="B148" s="621">
        <v>117</v>
      </c>
      <c r="C148" s="606" t="s">
        <v>975</v>
      </c>
      <c r="D148" s="622">
        <v>45</v>
      </c>
      <c r="E148" s="1130">
        <v>-4.2553191489361653E-2</v>
      </c>
      <c r="F148" s="610" t="s">
        <v>436</v>
      </c>
      <c r="G148" s="627">
        <v>43</v>
      </c>
      <c r="H148" s="135"/>
      <c r="I148" s="631">
        <v>7.4999999999999956E-2</v>
      </c>
      <c r="J148" s="596" t="s">
        <v>439</v>
      </c>
      <c r="K148" s="627">
        <v>42</v>
      </c>
      <c r="L148" s="135" t="s">
        <v>273</v>
      </c>
      <c r="M148" s="483">
        <v>7.6923076923076872E-2</v>
      </c>
      <c r="N148" s="596" t="s">
        <v>353</v>
      </c>
      <c r="O148" s="627">
        <v>42</v>
      </c>
      <c r="P148" s="135" t="s">
        <v>273</v>
      </c>
      <c r="Q148" s="483">
        <v>2.4390243902439046E-2</v>
      </c>
      <c r="R148" s="596" t="s">
        <v>435</v>
      </c>
      <c r="S148" s="627">
        <v>39</v>
      </c>
      <c r="T148" s="135"/>
      <c r="U148" s="483">
        <v>0</v>
      </c>
    </row>
    <row r="149" spans="2:21" ht="27.75" customHeight="1">
      <c r="B149" s="621">
        <v>118</v>
      </c>
      <c r="C149" s="606" t="s">
        <v>353</v>
      </c>
      <c r="D149" s="622">
        <v>44</v>
      </c>
      <c r="E149" s="464">
        <v>2.3255813953488413E-2</v>
      </c>
      <c r="F149" s="610" t="s">
        <v>437</v>
      </c>
      <c r="G149" s="627">
        <v>43</v>
      </c>
      <c r="H149" s="135"/>
      <c r="I149" s="1201">
        <v>-4.4444444444444398E-2</v>
      </c>
      <c r="J149" s="596" t="s">
        <v>392</v>
      </c>
      <c r="K149" s="627">
        <v>41</v>
      </c>
      <c r="L149" s="135"/>
      <c r="M149" s="635">
        <v>0.17142857142857149</v>
      </c>
      <c r="N149" s="596" t="s">
        <v>434</v>
      </c>
      <c r="O149" s="627">
        <v>39</v>
      </c>
      <c r="P149" s="135"/>
      <c r="Q149" s="483">
        <v>2.6315789473684292E-2</v>
      </c>
      <c r="R149" s="596" t="s">
        <v>434</v>
      </c>
      <c r="S149" s="627">
        <v>38</v>
      </c>
      <c r="T149" s="135"/>
      <c r="U149" s="483">
        <v>5.555555555555558E-2</v>
      </c>
    </row>
    <row r="150" spans="2:21" ht="27.75" customHeight="1">
      <c r="B150" s="621">
        <v>119</v>
      </c>
      <c r="C150" s="606" t="s">
        <v>968</v>
      </c>
      <c r="D150" s="622">
        <v>44</v>
      </c>
      <c r="E150" s="464">
        <v>2.3255813953488413E-2</v>
      </c>
      <c r="F150" s="610" t="s">
        <v>438</v>
      </c>
      <c r="G150" s="627">
        <v>43</v>
      </c>
      <c r="H150" s="135" t="s">
        <v>273</v>
      </c>
      <c r="I150" s="630">
        <v>9.75</v>
      </c>
      <c r="J150" s="596" t="s">
        <v>378</v>
      </c>
      <c r="K150" s="627">
        <v>40</v>
      </c>
      <c r="L150" s="135"/>
      <c r="M150" s="483">
        <v>0.14285714285714279</v>
      </c>
      <c r="N150" s="596" t="s">
        <v>439</v>
      </c>
      <c r="O150" s="627">
        <v>39</v>
      </c>
      <c r="P150" s="135"/>
      <c r="Q150" s="483">
        <v>2.6315789473684292E-2</v>
      </c>
      <c r="R150" s="597" t="s">
        <v>439</v>
      </c>
      <c r="S150" s="627">
        <v>38</v>
      </c>
      <c r="T150" s="135"/>
      <c r="U150" s="483">
        <v>5.555555555555558E-2</v>
      </c>
    </row>
    <row r="151" spans="2:21" ht="27.75" customHeight="1">
      <c r="B151" s="621">
        <v>120</v>
      </c>
      <c r="C151" s="606" t="s">
        <v>1005</v>
      </c>
      <c r="D151" s="622">
        <v>43</v>
      </c>
      <c r="E151" s="464">
        <f>(D151/G154)-1</f>
        <v>4.8780487804878092E-2</v>
      </c>
      <c r="F151" s="610" t="s">
        <v>353</v>
      </c>
      <c r="G151" s="627">
        <v>43</v>
      </c>
      <c r="H151" s="135"/>
      <c r="I151" s="631">
        <v>0</v>
      </c>
      <c r="J151" s="596" t="s">
        <v>436</v>
      </c>
      <c r="K151" s="627">
        <v>40</v>
      </c>
      <c r="L151" s="135" t="s">
        <v>273</v>
      </c>
      <c r="M151" s="1142">
        <v>-9.0909090909090939E-2</v>
      </c>
      <c r="N151" s="596" t="s">
        <v>379</v>
      </c>
      <c r="O151" s="627">
        <v>37</v>
      </c>
      <c r="P151" s="135"/>
      <c r="Q151" s="483">
        <v>0.1212121212121211</v>
      </c>
      <c r="R151" s="596" t="s">
        <v>377</v>
      </c>
      <c r="S151" s="627">
        <v>37</v>
      </c>
      <c r="T151" s="135"/>
      <c r="U151" s="1142">
        <v>-5.1282051282051322E-2</v>
      </c>
    </row>
    <row r="152" spans="2:21" ht="27.75" customHeight="1">
      <c r="B152" s="621">
        <v>121</v>
      </c>
      <c r="C152" s="606" t="s">
        <v>394</v>
      </c>
      <c r="D152" s="622">
        <v>43</v>
      </c>
      <c r="E152" s="730">
        <v>3.3</v>
      </c>
      <c r="F152" s="610" t="s">
        <v>323</v>
      </c>
      <c r="G152" s="627">
        <v>42</v>
      </c>
      <c r="H152" s="135"/>
      <c r="I152" s="631">
        <v>0.39999999999999991</v>
      </c>
      <c r="J152" s="596" t="s">
        <v>440</v>
      </c>
      <c r="K152" s="627">
        <v>37</v>
      </c>
      <c r="L152" s="135"/>
      <c r="M152" s="483">
        <v>0.1212121212121211</v>
      </c>
      <c r="N152" s="597" t="s">
        <v>443</v>
      </c>
      <c r="O152" s="627">
        <v>35</v>
      </c>
      <c r="P152" s="135"/>
      <c r="Q152" s="483">
        <v>9.375E-2</v>
      </c>
      <c r="R152" s="597" t="s">
        <v>441</v>
      </c>
      <c r="S152" s="627">
        <v>36</v>
      </c>
      <c r="T152" s="135"/>
      <c r="U152" s="1142">
        <v>-2.7027027027026973E-2</v>
      </c>
    </row>
    <row r="153" spans="2:21" ht="27.75" customHeight="1">
      <c r="B153" s="621">
        <v>122</v>
      </c>
      <c r="C153" s="658" t="s">
        <v>371</v>
      </c>
      <c r="D153" s="622">
        <v>43</v>
      </c>
      <c r="E153" s="464">
        <v>0</v>
      </c>
      <c r="F153" s="610" t="s">
        <v>379</v>
      </c>
      <c r="G153" s="627">
        <v>42</v>
      </c>
      <c r="H153" s="135"/>
      <c r="I153" s="631">
        <v>0.13513513513513509</v>
      </c>
      <c r="J153" s="596" t="s">
        <v>379</v>
      </c>
      <c r="K153" s="627">
        <v>37</v>
      </c>
      <c r="L153" s="135" t="s">
        <v>273</v>
      </c>
      <c r="M153" s="483">
        <v>0</v>
      </c>
      <c r="N153" s="597" t="s">
        <v>392</v>
      </c>
      <c r="O153" s="627">
        <v>35</v>
      </c>
      <c r="P153" s="135"/>
      <c r="Q153" s="483">
        <v>0.25</v>
      </c>
      <c r="R153" s="597" t="s">
        <v>440</v>
      </c>
      <c r="S153" s="627">
        <v>35</v>
      </c>
      <c r="T153" s="135"/>
      <c r="U153" s="483">
        <v>0.2068965517241379</v>
      </c>
    </row>
    <row r="154" spans="2:21" ht="27.75" customHeight="1">
      <c r="B154" s="621">
        <v>123</v>
      </c>
      <c r="C154" s="606" t="s">
        <v>379</v>
      </c>
      <c r="D154" s="622">
        <v>43</v>
      </c>
      <c r="E154" s="464">
        <v>2.3809523809523725E-2</v>
      </c>
      <c r="F154" s="610" t="s">
        <v>378</v>
      </c>
      <c r="G154" s="627">
        <v>41</v>
      </c>
      <c r="H154" s="135"/>
      <c r="I154" s="631">
        <v>2.4999999999999911E-2</v>
      </c>
      <c r="J154" s="597" t="s">
        <v>377</v>
      </c>
      <c r="K154" s="627">
        <v>35</v>
      </c>
      <c r="L154" s="135" t="s">
        <v>273</v>
      </c>
      <c r="M154" s="483">
        <v>0</v>
      </c>
      <c r="N154" s="596" t="s">
        <v>378</v>
      </c>
      <c r="O154" s="627">
        <v>35</v>
      </c>
      <c r="P154" s="135"/>
      <c r="Q154" s="483">
        <v>6.0606060606060552E-2</v>
      </c>
      <c r="R154" s="596" t="s">
        <v>378</v>
      </c>
      <c r="S154" s="627">
        <v>33</v>
      </c>
      <c r="T154" s="135"/>
      <c r="U154" s="483">
        <v>3.125E-2</v>
      </c>
    </row>
    <row r="155" spans="2:21" ht="27.75" customHeight="1">
      <c r="B155" s="621">
        <v>124</v>
      </c>
      <c r="C155" s="606" t="s">
        <v>384</v>
      </c>
      <c r="D155" s="622">
        <v>42</v>
      </c>
      <c r="E155" s="1130">
        <v>-0.17647058823529416</v>
      </c>
      <c r="F155" s="610" t="s">
        <v>439</v>
      </c>
      <c r="G155" s="627">
        <v>37</v>
      </c>
      <c r="H155" s="135" t="s">
        <v>273</v>
      </c>
      <c r="I155" s="1201">
        <v>-0.11904761904761907</v>
      </c>
      <c r="J155" s="597" t="s">
        <v>369</v>
      </c>
      <c r="K155" s="627">
        <v>35</v>
      </c>
      <c r="L155" s="135"/>
      <c r="M155" s="483">
        <v>0.29629629629629628</v>
      </c>
      <c r="N155" s="596" t="s">
        <v>377</v>
      </c>
      <c r="O155" s="627">
        <v>35</v>
      </c>
      <c r="P155" s="135"/>
      <c r="Q155" s="1142">
        <v>-5.4054054054054057E-2</v>
      </c>
      <c r="R155" s="596" t="s">
        <v>379</v>
      </c>
      <c r="S155" s="627">
        <v>33</v>
      </c>
      <c r="T155" s="135"/>
      <c r="U155" s="1142">
        <v>-2.9411764705882359E-2</v>
      </c>
    </row>
    <row r="156" spans="2:21" ht="27.75" customHeight="1" thickBot="1">
      <c r="B156" s="619">
        <v>125</v>
      </c>
      <c r="C156" s="607" t="s">
        <v>951</v>
      </c>
      <c r="D156" s="624">
        <v>42</v>
      </c>
      <c r="E156" s="1131">
        <v>-2.3255813953488413E-2</v>
      </c>
      <c r="F156" s="611" t="s">
        <v>369</v>
      </c>
      <c r="G156" s="628">
        <v>37</v>
      </c>
      <c r="H156" s="136"/>
      <c r="I156" s="515">
        <v>5.7142857142857162E-2</v>
      </c>
      <c r="J156" s="603" t="s">
        <v>441</v>
      </c>
      <c r="K156" s="628">
        <v>32</v>
      </c>
      <c r="L156" s="136" t="s">
        <v>273</v>
      </c>
      <c r="M156" s="1190">
        <v>-5.8823529411764719E-2</v>
      </c>
      <c r="N156" s="603" t="s">
        <v>441</v>
      </c>
      <c r="O156" s="628">
        <v>34</v>
      </c>
      <c r="P156" s="136"/>
      <c r="Q156" s="1190">
        <v>-5.555555555555558E-2</v>
      </c>
      <c r="R156" s="598" t="s">
        <v>443</v>
      </c>
      <c r="S156" s="628">
        <v>32</v>
      </c>
      <c r="T156" s="136"/>
      <c r="U156" s="484">
        <v>6.6666666666666652E-2</v>
      </c>
    </row>
    <row r="157" spans="2:21" ht="28.5" customHeight="1"/>
    <row r="158" spans="2:21" ht="28.5" customHeight="1">
      <c r="F158" s="1489"/>
      <c r="G158" s="1489"/>
      <c r="H158" s="1489"/>
      <c r="I158" s="1489"/>
      <c r="J158" s="1489"/>
      <c r="K158" s="1489"/>
      <c r="L158" s="1489"/>
      <c r="M158" s="1489"/>
      <c r="N158" s="1489"/>
      <c r="O158" s="1489"/>
      <c r="P158" s="1489"/>
      <c r="Q158" s="1489"/>
      <c r="R158" s="1489"/>
      <c r="S158" s="1489"/>
      <c r="T158" s="129"/>
    </row>
    <row r="159" spans="2:21" ht="13.35" customHeight="1" thickBot="1"/>
    <row r="160" spans="2:21" ht="30.75" customHeight="1">
      <c r="B160" s="1348" t="s">
        <v>211</v>
      </c>
      <c r="C160" s="1350" t="s">
        <v>913</v>
      </c>
      <c r="D160" s="1351"/>
      <c r="E160" s="1352"/>
      <c r="F160" s="1350" t="s">
        <v>779</v>
      </c>
      <c r="G160" s="1351"/>
      <c r="H160" s="1351"/>
      <c r="I160" s="1352"/>
      <c r="J160" s="1353" t="s">
        <v>781</v>
      </c>
      <c r="K160" s="1354"/>
      <c r="L160" s="1354"/>
      <c r="M160" s="1355"/>
      <c r="N160" s="1353" t="s">
        <v>783</v>
      </c>
      <c r="O160" s="1354"/>
      <c r="P160" s="1354"/>
      <c r="Q160" s="1355"/>
      <c r="R160" s="1353" t="s">
        <v>914</v>
      </c>
      <c r="S160" s="1354"/>
      <c r="T160" s="1354"/>
      <c r="U160" s="1355"/>
    </row>
    <row r="161" spans="2:21" ht="30.75" customHeight="1" thickBot="1">
      <c r="B161" s="1356"/>
      <c r="C161" s="137" t="s">
        <v>631</v>
      </c>
      <c r="D161" s="205" t="s">
        <v>551</v>
      </c>
      <c r="E161" s="444" t="s">
        <v>553</v>
      </c>
      <c r="F161" s="590" t="s">
        <v>552</v>
      </c>
      <c r="G161" s="1486" t="s">
        <v>551</v>
      </c>
      <c r="H161" s="1487"/>
      <c r="I161" s="444" t="s">
        <v>553</v>
      </c>
      <c r="J161" s="590" t="s">
        <v>552</v>
      </c>
      <c r="K161" s="1486" t="s">
        <v>551</v>
      </c>
      <c r="L161" s="1487"/>
      <c r="M161" s="444" t="s">
        <v>553</v>
      </c>
      <c r="N161" s="590" t="s">
        <v>552</v>
      </c>
      <c r="O161" s="1486" t="s">
        <v>551</v>
      </c>
      <c r="P161" s="1487"/>
      <c r="Q161" s="444" t="s">
        <v>553</v>
      </c>
      <c r="R161" s="590" t="s">
        <v>552</v>
      </c>
      <c r="S161" s="1486" t="s">
        <v>551</v>
      </c>
      <c r="T161" s="1487"/>
      <c r="U161" s="444" t="s">
        <v>553</v>
      </c>
    </row>
    <row r="162" spans="2:21" ht="27.75" customHeight="1">
      <c r="B162" s="620">
        <v>126</v>
      </c>
      <c r="C162" s="605" t="s">
        <v>943</v>
      </c>
      <c r="D162" s="625">
        <v>40</v>
      </c>
      <c r="E162" s="463">
        <v>8.1081081081081141E-2</v>
      </c>
      <c r="F162" s="609" t="s">
        <v>359</v>
      </c>
      <c r="G162" s="626">
        <v>35</v>
      </c>
      <c r="H162" s="134"/>
      <c r="I162" s="516">
        <v>0.16666666666666674</v>
      </c>
      <c r="J162" s="595" t="s">
        <v>323</v>
      </c>
      <c r="K162" s="626">
        <v>30</v>
      </c>
      <c r="L162" s="134" t="s">
        <v>273</v>
      </c>
      <c r="M162" s="482">
        <v>7.1428571428571397E-2</v>
      </c>
      <c r="N162" s="595" t="s">
        <v>440</v>
      </c>
      <c r="O162" s="626">
        <v>33</v>
      </c>
      <c r="P162" s="134"/>
      <c r="Q162" s="1143">
        <v>-5.7142857142857162E-2</v>
      </c>
      <c r="R162" s="595" t="s">
        <v>383</v>
      </c>
      <c r="S162" s="626">
        <v>32</v>
      </c>
      <c r="T162" s="134"/>
      <c r="U162" s="1143">
        <v>-5.8823529411764719E-2</v>
      </c>
    </row>
    <row r="163" spans="2:21" ht="27.75" customHeight="1">
      <c r="B163" s="621">
        <v>127</v>
      </c>
      <c r="C163" s="606" t="s">
        <v>987</v>
      </c>
      <c r="D163" s="622">
        <v>37</v>
      </c>
      <c r="E163" s="464">
        <f>(D163/G156)-1</f>
        <v>0</v>
      </c>
      <c r="F163" s="610" t="s">
        <v>440</v>
      </c>
      <c r="G163" s="627">
        <v>35</v>
      </c>
      <c r="H163" s="135"/>
      <c r="I163" s="1201">
        <v>-5.4054054054054057E-2</v>
      </c>
      <c r="J163" s="596" t="s">
        <v>359</v>
      </c>
      <c r="K163" s="627">
        <v>30</v>
      </c>
      <c r="L163" s="135"/>
      <c r="M163" s="483">
        <v>7.1428571428571397E-2</v>
      </c>
      <c r="N163" s="596" t="s">
        <v>351</v>
      </c>
      <c r="O163" s="627">
        <v>30</v>
      </c>
      <c r="P163" s="135"/>
      <c r="Q163" s="483">
        <v>0</v>
      </c>
      <c r="R163" s="596" t="s">
        <v>351</v>
      </c>
      <c r="S163" s="627">
        <v>30</v>
      </c>
      <c r="T163" s="135"/>
      <c r="U163" s="483">
        <v>0</v>
      </c>
    </row>
    <row r="164" spans="2:21" ht="27.75" customHeight="1">
      <c r="B164" s="621">
        <v>128</v>
      </c>
      <c r="C164" s="606" t="s">
        <v>958</v>
      </c>
      <c r="D164" s="622">
        <v>33</v>
      </c>
      <c r="E164" s="464">
        <v>0.83333333333333326</v>
      </c>
      <c r="F164" s="610" t="s">
        <v>377</v>
      </c>
      <c r="G164" s="627">
        <v>34</v>
      </c>
      <c r="H164" s="135"/>
      <c r="I164" s="1201">
        <v>-2.8571428571428581E-2</v>
      </c>
      <c r="J164" s="596" t="s">
        <v>351</v>
      </c>
      <c r="K164" s="627">
        <v>30</v>
      </c>
      <c r="L164" s="135" t="s">
        <v>273</v>
      </c>
      <c r="M164" s="635">
        <v>0</v>
      </c>
      <c r="N164" s="596" t="s">
        <v>323</v>
      </c>
      <c r="O164" s="627">
        <v>28</v>
      </c>
      <c r="P164" s="135"/>
      <c r="Q164" s="483">
        <v>0.16666666666666674</v>
      </c>
      <c r="R164" s="596" t="s">
        <v>392</v>
      </c>
      <c r="S164" s="627">
        <v>28</v>
      </c>
      <c r="T164" s="135"/>
      <c r="U164" s="483">
        <v>0.12000000000000011</v>
      </c>
    </row>
    <row r="165" spans="2:21" ht="27.75" customHeight="1">
      <c r="B165" s="621">
        <v>129</v>
      </c>
      <c r="C165" s="606" t="s">
        <v>993</v>
      </c>
      <c r="D165" s="622">
        <v>33</v>
      </c>
      <c r="E165" s="1130">
        <v>-5.7142857142857162E-2</v>
      </c>
      <c r="F165" s="610" t="s">
        <v>441</v>
      </c>
      <c r="G165" s="627">
        <v>32</v>
      </c>
      <c r="H165" s="135"/>
      <c r="I165" s="631">
        <v>0</v>
      </c>
      <c r="J165" s="596" t="s">
        <v>443</v>
      </c>
      <c r="K165" s="627">
        <v>28</v>
      </c>
      <c r="L165" s="135" t="s">
        <v>273</v>
      </c>
      <c r="M165" s="1142">
        <v>-0.19999999999999996</v>
      </c>
      <c r="N165" s="596" t="s">
        <v>359</v>
      </c>
      <c r="O165" s="627">
        <v>28</v>
      </c>
      <c r="P165" s="135"/>
      <c r="Q165" s="483">
        <v>0</v>
      </c>
      <c r="R165" s="596" t="s">
        <v>359</v>
      </c>
      <c r="S165" s="627">
        <v>28</v>
      </c>
      <c r="T165" s="135"/>
      <c r="U165" s="1142">
        <v>-0.125</v>
      </c>
    </row>
    <row r="166" spans="2:21" ht="27.75" customHeight="1">
      <c r="B166" s="621">
        <v>130</v>
      </c>
      <c r="C166" s="606" t="s">
        <v>980</v>
      </c>
      <c r="D166" s="622">
        <v>33</v>
      </c>
      <c r="E166" s="464">
        <v>3.125E-2</v>
      </c>
      <c r="F166" s="610" t="s">
        <v>351</v>
      </c>
      <c r="G166" s="627">
        <v>32</v>
      </c>
      <c r="H166" s="135"/>
      <c r="I166" s="631">
        <v>6.6666666666666652E-2</v>
      </c>
      <c r="J166" s="596" t="s">
        <v>362</v>
      </c>
      <c r="K166" s="627">
        <v>28</v>
      </c>
      <c r="L166" s="135" t="s">
        <v>273</v>
      </c>
      <c r="M166" s="483">
        <v>3.7037037037036979E-2</v>
      </c>
      <c r="N166" s="596" t="s">
        <v>362</v>
      </c>
      <c r="O166" s="627">
        <v>27</v>
      </c>
      <c r="P166" s="135"/>
      <c r="Q166" s="483">
        <v>0</v>
      </c>
      <c r="R166" s="596" t="s">
        <v>362</v>
      </c>
      <c r="S166" s="627">
        <v>27</v>
      </c>
      <c r="T166" s="135"/>
      <c r="U166" s="483">
        <v>0.125</v>
      </c>
    </row>
    <row r="167" spans="2:21" ht="27.75" customHeight="1">
      <c r="B167" s="621">
        <v>131</v>
      </c>
      <c r="C167" s="606" t="s">
        <v>342</v>
      </c>
      <c r="D167" s="622">
        <v>31</v>
      </c>
      <c r="E167" s="730">
        <v>1.0666666666666669</v>
      </c>
      <c r="F167" s="610" t="s">
        <v>362</v>
      </c>
      <c r="G167" s="627">
        <v>27</v>
      </c>
      <c r="H167" s="135"/>
      <c r="I167" s="1201">
        <v>-3.5714285714285698E-2</v>
      </c>
      <c r="J167" s="596" t="s">
        <v>352</v>
      </c>
      <c r="K167" s="627">
        <v>25</v>
      </c>
      <c r="L167" s="135"/>
      <c r="M167" s="483">
        <v>0</v>
      </c>
      <c r="N167" s="596" t="s">
        <v>383</v>
      </c>
      <c r="O167" s="627">
        <v>27</v>
      </c>
      <c r="P167" s="135"/>
      <c r="Q167" s="1142">
        <v>-0.15625</v>
      </c>
      <c r="R167" s="596" t="s">
        <v>352</v>
      </c>
      <c r="S167" s="627">
        <v>25</v>
      </c>
      <c r="T167" s="135"/>
      <c r="U167" s="483">
        <v>8.6956521739130377E-2</v>
      </c>
    </row>
    <row r="168" spans="2:21" ht="27.75" customHeight="1">
      <c r="B168" s="621">
        <v>132</v>
      </c>
      <c r="C168" s="606" t="s">
        <v>351</v>
      </c>
      <c r="D168" s="622">
        <v>31</v>
      </c>
      <c r="E168" s="1130">
        <v>-3.125E-2</v>
      </c>
      <c r="F168" s="610" t="s">
        <v>410</v>
      </c>
      <c r="G168" s="627">
        <v>26</v>
      </c>
      <c r="H168" s="135"/>
      <c r="I168" s="631">
        <v>8.3333333333333259E-2</v>
      </c>
      <c r="J168" s="596" t="s">
        <v>412</v>
      </c>
      <c r="K168" s="627">
        <v>24</v>
      </c>
      <c r="L168" s="135"/>
      <c r="M168" s="483">
        <v>0</v>
      </c>
      <c r="N168" s="596" t="s">
        <v>369</v>
      </c>
      <c r="O168" s="627">
        <v>27</v>
      </c>
      <c r="P168" s="135"/>
      <c r="Q168" s="483">
        <v>0.17391304347826098</v>
      </c>
      <c r="R168" s="596" t="s">
        <v>356</v>
      </c>
      <c r="S168" s="627">
        <v>25</v>
      </c>
      <c r="T168" s="135"/>
      <c r="U168" s="1142">
        <v>-3.8461538461538436E-2</v>
      </c>
    </row>
    <row r="169" spans="2:21" ht="27.75" customHeight="1">
      <c r="B169" s="621">
        <v>133</v>
      </c>
      <c r="C169" s="606" t="s">
        <v>972</v>
      </c>
      <c r="D169" s="622">
        <v>30</v>
      </c>
      <c r="E169" s="464">
        <f>(D169/G170)-1</f>
        <v>0.19999999999999996</v>
      </c>
      <c r="F169" s="610" t="s">
        <v>356</v>
      </c>
      <c r="G169" s="627">
        <v>26</v>
      </c>
      <c r="H169" s="135" t="s">
        <v>273</v>
      </c>
      <c r="I169" s="631">
        <v>0.18181818181818188</v>
      </c>
      <c r="J169" s="596" t="s">
        <v>410</v>
      </c>
      <c r="K169" s="627">
        <v>24</v>
      </c>
      <c r="L169" s="135"/>
      <c r="M169" s="1142">
        <v>-4.0000000000000036E-2</v>
      </c>
      <c r="N169" s="596" t="s">
        <v>336</v>
      </c>
      <c r="O169" s="627">
        <v>26</v>
      </c>
      <c r="P169" s="135"/>
      <c r="Q169" s="648">
        <v>4.2</v>
      </c>
      <c r="R169" s="597" t="s">
        <v>393</v>
      </c>
      <c r="S169" s="627">
        <v>25</v>
      </c>
      <c r="T169" s="135"/>
      <c r="U169" s="1142">
        <v>-0.19354838709677424</v>
      </c>
    </row>
    <row r="170" spans="2:21" ht="27.75" customHeight="1">
      <c r="B170" s="621">
        <v>134</v>
      </c>
      <c r="C170" s="606" t="s">
        <v>985</v>
      </c>
      <c r="D170" s="622">
        <v>29</v>
      </c>
      <c r="E170" s="1130">
        <v>-0.63749999999999996</v>
      </c>
      <c r="F170" s="610" t="s">
        <v>352</v>
      </c>
      <c r="G170" s="627">
        <v>25</v>
      </c>
      <c r="H170" s="135"/>
      <c r="I170" s="631">
        <v>0</v>
      </c>
      <c r="J170" s="596" t="s">
        <v>442</v>
      </c>
      <c r="K170" s="627">
        <v>24</v>
      </c>
      <c r="L170" s="135" t="s">
        <v>273</v>
      </c>
      <c r="M170" s="483">
        <v>9.0909090909090828E-2</v>
      </c>
      <c r="N170" s="596" t="s">
        <v>352</v>
      </c>
      <c r="O170" s="627">
        <v>25</v>
      </c>
      <c r="P170" s="135"/>
      <c r="Q170" s="483">
        <v>0</v>
      </c>
      <c r="R170" s="596" t="s">
        <v>380</v>
      </c>
      <c r="S170" s="627">
        <v>25</v>
      </c>
      <c r="T170" s="135"/>
      <c r="U170" s="1142">
        <v>-0.13793103448275867</v>
      </c>
    </row>
    <row r="171" spans="2:21" ht="27.75" customHeight="1">
      <c r="B171" s="621">
        <v>135</v>
      </c>
      <c r="C171" s="606" t="s">
        <v>362</v>
      </c>
      <c r="D171" s="622">
        <v>28</v>
      </c>
      <c r="E171" s="464">
        <v>3.7037037037036979E-2</v>
      </c>
      <c r="F171" s="610" t="s">
        <v>442</v>
      </c>
      <c r="G171" s="627">
        <v>25</v>
      </c>
      <c r="H171" s="135"/>
      <c r="I171" s="631">
        <v>4.1666666666666741E-2</v>
      </c>
      <c r="J171" s="596" t="s">
        <v>411</v>
      </c>
      <c r="K171" s="627">
        <v>23</v>
      </c>
      <c r="L171" s="135"/>
      <c r="M171" s="483">
        <v>0.91666666666666674</v>
      </c>
      <c r="N171" s="596" t="s">
        <v>410</v>
      </c>
      <c r="O171" s="627">
        <v>25</v>
      </c>
      <c r="P171" s="135"/>
      <c r="Q171" s="483">
        <v>4.1666666666666741E-2</v>
      </c>
      <c r="R171" s="596" t="s">
        <v>323</v>
      </c>
      <c r="S171" s="627">
        <v>24</v>
      </c>
      <c r="T171" s="135"/>
      <c r="U171" s="483">
        <v>9.0909090909090828E-2</v>
      </c>
    </row>
    <row r="172" spans="2:21" ht="27.75" customHeight="1">
      <c r="B172" s="621">
        <v>136</v>
      </c>
      <c r="C172" s="606" t="s">
        <v>1027</v>
      </c>
      <c r="D172" s="622">
        <v>27</v>
      </c>
      <c r="E172" s="464">
        <v>8.0000000000000071E-2</v>
      </c>
      <c r="F172" s="610" t="s">
        <v>383</v>
      </c>
      <c r="G172" s="627">
        <v>25</v>
      </c>
      <c r="H172" s="135"/>
      <c r="I172" s="631">
        <v>0.13636363636363646</v>
      </c>
      <c r="J172" s="597" t="s">
        <v>321</v>
      </c>
      <c r="K172" s="627">
        <v>23</v>
      </c>
      <c r="L172" s="135" t="s">
        <v>273</v>
      </c>
      <c r="M172" s="642">
        <v>0.27777777777770002</v>
      </c>
      <c r="N172" s="597" t="s">
        <v>393</v>
      </c>
      <c r="O172" s="627">
        <v>25</v>
      </c>
      <c r="P172" s="135"/>
      <c r="Q172" s="483">
        <v>0</v>
      </c>
      <c r="R172" s="596" t="s">
        <v>410</v>
      </c>
      <c r="S172" s="627">
        <v>24</v>
      </c>
      <c r="T172" s="135"/>
      <c r="U172" s="1142">
        <v>-4.0000000000000036E-2</v>
      </c>
    </row>
    <row r="173" spans="2:21" ht="27.75" customHeight="1">
      <c r="B173" s="621">
        <v>137</v>
      </c>
      <c r="C173" s="606" t="s">
        <v>969</v>
      </c>
      <c r="D173" s="622">
        <v>25</v>
      </c>
      <c r="E173" s="1130">
        <v>-3.8461538461538436E-2</v>
      </c>
      <c r="F173" s="610" t="s">
        <v>443</v>
      </c>
      <c r="G173" s="627">
        <v>23</v>
      </c>
      <c r="H173" s="135"/>
      <c r="I173" s="1201">
        <v>-0.1785714285714286</v>
      </c>
      <c r="J173" s="615" t="s">
        <v>393</v>
      </c>
      <c r="K173" s="627">
        <v>23</v>
      </c>
      <c r="L173" s="135" t="s">
        <v>273</v>
      </c>
      <c r="M173" s="1198">
        <v>-7.999999999999996E-2</v>
      </c>
      <c r="N173" s="596" t="s">
        <v>412</v>
      </c>
      <c r="O173" s="627">
        <v>24</v>
      </c>
      <c r="P173" s="135"/>
      <c r="Q173" s="483">
        <v>9.0909090909090828E-2</v>
      </c>
      <c r="R173" s="596" t="s">
        <v>442</v>
      </c>
      <c r="S173" s="627">
        <v>23</v>
      </c>
      <c r="T173" s="135"/>
      <c r="U173" s="1142">
        <v>-4.166666666666663E-2</v>
      </c>
    </row>
    <row r="174" spans="2:21" ht="27.75" customHeight="1">
      <c r="B174" s="621">
        <v>138</v>
      </c>
      <c r="C174" s="606" t="s">
        <v>1018</v>
      </c>
      <c r="D174" s="622">
        <v>25</v>
      </c>
      <c r="E174" s="464">
        <v>0.31578947368421062</v>
      </c>
      <c r="F174" s="610" t="s">
        <v>444</v>
      </c>
      <c r="G174" s="627">
        <v>23</v>
      </c>
      <c r="H174" s="135" t="s">
        <v>273</v>
      </c>
      <c r="I174" s="631">
        <v>9.5238095238095344E-2</v>
      </c>
      <c r="J174" s="596" t="s">
        <v>447</v>
      </c>
      <c r="K174" s="627">
        <v>22</v>
      </c>
      <c r="L174" s="135" t="s">
        <v>273</v>
      </c>
      <c r="M174" s="483">
        <v>0</v>
      </c>
      <c r="N174" s="596" t="s">
        <v>356</v>
      </c>
      <c r="O174" s="627">
        <v>23</v>
      </c>
      <c r="P174" s="135"/>
      <c r="Q174" s="1142">
        <v>-7.999999999999996E-2</v>
      </c>
      <c r="R174" s="596" t="s">
        <v>369</v>
      </c>
      <c r="S174" s="627">
        <v>23</v>
      </c>
      <c r="T174" s="135"/>
      <c r="U174" s="483">
        <v>9.5238095238095344E-2</v>
      </c>
    </row>
    <row r="175" spans="2:21" ht="27.75" customHeight="1">
      <c r="B175" s="621">
        <v>139</v>
      </c>
      <c r="C175" s="606" t="s">
        <v>950</v>
      </c>
      <c r="D175" s="622">
        <v>24</v>
      </c>
      <c r="E175" s="464">
        <v>0.14285714285714279</v>
      </c>
      <c r="F175" s="617" t="s">
        <v>321</v>
      </c>
      <c r="G175" s="627">
        <v>23</v>
      </c>
      <c r="H175" s="135"/>
      <c r="I175" s="631">
        <v>0.14999999999999991</v>
      </c>
      <c r="J175" s="596" t="s">
        <v>356</v>
      </c>
      <c r="K175" s="627">
        <v>22</v>
      </c>
      <c r="L175" s="135" t="s">
        <v>273</v>
      </c>
      <c r="M175" s="1142">
        <v>-4.3478260869565188E-2</v>
      </c>
      <c r="N175" s="596" t="s">
        <v>450</v>
      </c>
      <c r="O175" s="627">
        <v>23</v>
      </c>
      <c r="P175" s="135"/>
      <c r="Q175" s="483">
        <v>0</v>
      </c>
      <c r="R175" s="596" t="s">
        <v>450</v>
      </c>
      <c r="S175" s="627">
        <v>23</v>
      </c>
      <c r="T175" s="135"/>
      <c r="U175" s="1142">
        <v>-7.999999999999996E-2</v>
      </c>
    </row>
    <row r="176" spans="2:21" ht="27.75" customHeight="1">
      <c r="B176" s="621">
        <v>140</v>
      </c>
      <c r="C176" s="606" t="s">
        <v>1032</v>
      </c>
      <c r="D176" s="622">
        <v>24</v>
      </c>
      <c r="E176" s="464">
        <v>4.3478260869565188E-2</v>
      </c>
      <c r="F176" s="610" t="s">
        <v>445</v>
      </c>
      <c r="G176" s="627">
        <v>23</v>
      </c>
      <c r="H176" s="135"/>
      <c r="I176" s="631">
        <v>0.27777777777777768</v>
      </c>
      <c r="J176" s="596" t="s">
        <v>383</v>
      </c>
      <c r="K176" s="627">
        <v>22</v>
      </c>
      <c r="L176" s="135" t="s">
        <v>273</v>
      </c>
      <c r="M176" s="1142">
        <v>-0.18518518518518523</v>
      </c>
      <c r="N176" s="596" t="s">
        <v>380</v>
      </c>
      <c r="O176" s="627">
        <v>23</v>
      </c>
      <c r="P176" s="135"/>
      <c r="Q176" s="1142">
        <v>-7.999999999999996E-2</v>
      </c>
      <c r="R176" s="596" t="s">
        <v>339</v>
      </c>
      <c r="S176" s="627">
        <v>22</v>
      </c>
      <c r="T176" s="135"/>
      <c r="U176" s="1142">
        <v>-0.12</v>
      </c>
    </row>
    <row r="177" spans="2:21" ht="27.75" customHeight="1">
      <c r="B177" s="621">
        <v>141</v>
      </c>
      <c r="C177" s="658" t="s">
        <v>393</v>
      </c>
      <c r="D177" s="622">
        <v>24</v>
      </c>
      <c r="E177" s="464">
        <v>0.14285714285714279</v>
      </c>
      <c r="F177" s="610" t="s">
        <v>411</v>
      </c>
      <c r="G177" s="627">
        <v>22</v>
      </c>
      <c r="H177" s="135"/>
      <c r="I177" s="1201">
        <v>-4.3478260869565188E-2</v>
      </c>
      <c r="J177" s="596" t="s">
        <v>380</v>
      </c>
      <c r="K177" s="627">
        <v>22</v>
      </c>
      <c r="L177" s="135" t="s">
        <v>273</v>
      </c>
      <c r="M177" s="1142">
        <v>-4.3478260869565188E-2</v>
      </c>
      <c r="N177" s="596" t="s">
        <v>447</v>
      </c>
      <c r="O177" s="627">
        <v>22</v>
      </c>
      <c r="P177" s="135"/>
      <c r="Q177" s="483">
        <v>0.15789473684210531</v>
      </c>
      <c r="R177" s="596" t="s">
        <v>412</v>
      </c>
      <c r="S177" s="627">
        <v>22</v>
      </c>
      <c r="T177" s="135"/>
      <c r="U177" s="483">
        <v>0.10000000000000009</v>
      </c>
    </row>
    <row r="178" spans="2:21" ht="27.75" customHeight="1">
      <c r="B178" s="621">
        <v>142</v>
      </c>
      <c r="C178" s="606" t="s">
        <v>410</v>
      </c>
      <c r="D178" s="622">
        <v>22</v>
      </c>
      <c r="E178" s="1130">
        <f>(D178/G168)-1</f>
        <v>-0.15384615384615385</v>
      </c>
      <c r="F178" s="610" t="s">
        <v>374</v>
      </c>
      <c r="G178" s="627">
        <v>22</v>
      </c>
      <c r="H178" s="135"/>
      <c r="I178" s="631">
        <v>4.7619047619047672E-2</v>
      </c>
      <c r="J178" s="596" t="s">
        <v>444</v>
      </c>
      <c r="K178" s="627">
        <v>21</v>
      </c>
      <c r="L178" s="135" t="s">
        <v>273</v>
      </c>
      <c r="M178" s="1142">
        <v>-4.5454545454545414E-2</v>
      </c>
      <c r="N178" s="596" t="s">
        <v>444</v>
      </c>
      <c r="O178" s="627">
        <v>22</v>
      </c>
      <c r="P178" s="135"/>
      <c r="Q178" s="483">
        <v>0.46666666666666656</v>
      </c>
      <c r="R178" s="596" t="s">
        <v>452</v>
      </c>
      <c r="S178" s="627">
        <v>21</v>
      </c>
      <c r="T178" s="135"/>
      <c r="U178" s="483">
        <v>0.3125</v>
      </c>
    </row>
    <row r="179" spans="2:21" ht="27.75" customHeight="1">
      <c r="B179" s="621">
        <v>143</v>
      </c>
      <c r="C179" s="606" t="s">
        <v>1003</v>
      </c>
      <c r="D179" s="622">
        <v>22</v>
      </c>
      <c r="E179" s="464">
        <f>(D179/G177)-1</f>
        <v>0</v>
      </c>
      <c r="F179" s="610" t="s">
        <v>380</v>
      </c>
      <c r="G179" s="627">
        <v>22</v>
      </c>
      <c r="H179" s="135" t="s">
        <v>273</v>
      </c>
      <c r="I179" s="631">
        <v>0</v>
      </c>
      <c r="J179" s="596" t="s">
        <v>336</v>
      </c>
      <c r="K179" s="627">
        <v>21</v>
      </c>
      <c r="L179" s="135" t="s">
        <v>273</v>
      </c>
      <c r="M179" s="1198">
        <v>-0.19230769230769229</v>
      </c>
      <c r="N179" s="596" t="s">
        <v>442</v>
      </c>
      <c r="O179" s="627">
        <v>22</v>
      </c>
      <c r="P179" s="135"/>
      <c r="Q179" s="1142">
        <v>-4.3478260869565188E-2</v>
      </c>
      <c r="R179" s="596" t="s">
        <v>447</v>
      </c>
      <c r="S179" s="627">
        <v>19</v>
      </c>
      <c r="T179" s="135"/>
      <c r="U179" s="483">
        <v>0.35714285714285721</v>
      </c>
    </row>
    <row r="180" spans="2:21" ht="27.75" customHeight="1">
      <c r="B180" s="621">
        <v>144</v>
      </c>
      <c r="C180" s="606" t="s">
        <v>374</v>
      </c>
      <c r="D180" s="622">
        <v>22</v>
      </c>
      <c r="E180" s="464">
        <v>0</v>
      </c>
      <c r="F180" s="610" t="s">
        <v>412</v>
      </c>
      <c r="G180" s="627">
        <v>21</v>
      </c>
      <c r="H180" s="135"/>
      <c r="I180" s="1201">
        <v>-0.125</v>
      </c>
      <c r="J180" s="618" t="s">
        <v>374</v>
      </c>
      <c r="K180" s="622">
        <v>21</v>
      </c>
      <c r="L180" s="138" t="s">
        <v>273</v>
      </c>
      <c r="M180" s="635">
        <v>0.10526315789473695</v>
      </c>
      <c r="N180" s="596" t="s">
        <v>339</v>
      </c>
      <c r="O180" s="627">
        <v>21</v>
      </c>
      <c r="P180" s="135"/>
      <c r="Q180" s="1142">
        <v>-4.5454545454545414E-2</v>
      </c>
      <c r="R180" s="597" t="s">
        <v>457</v>
      </c>
      <c r="S180" s="627">
        <v>19</v>
      </c>
      <c r="T180" s="135"/>
      <c r="U180" s="483">
        <v>0.1875</v>
      </c>
    </row>
    <row r="181" spans="2:21" ht="27.75" customHeight="1">
      <c r="B181" s="621">
        <v>145</v>
      </c>
      <c r="C181" s="606" t="s">
        <v>992</v>
      </c>
      <c r="D181" s="622">
        <v>22</v>
      </c>
      <c r="E181" s="464">
        <f>(D181/G186)-1</f>
        <v>0.22222222222222232</v>
      </c>
      <c r="F181" s="610" t="s">
        <v>336</v>
      </c>
      <c r="G181" s="627">
        <v>21</v>
      </c>
      <c r="H181" s="135" t="s">
        <v>273</v>
      </c>
      <c r="I181" s="631">
        <v>0</v>
      </c>
      <c r="J181" s="596" t="s">
        <v>429</v>
      </c>
      <c r="K181" s="627">
        <v>20</v>
      </c>
      <c r="L181" s="135" t="s">
        <v>273</v>
      </c>
      <c r="M181" s="1142">
        <v>-0.70149253731343286</v>
      </c>
      <c r="N181" s="596" t="s">
        <v>375</v>
      </c>
      <c r="O181" s="627">
        <v>20</v>
      </c>
      <c r="P181" s="135"/>
      <c r="Q181" s="483">
        <v>0.66666666666666674</v>
      </c>
      <c r="R181" s="596" t="s">
        <v>460</v>
      </c>
      <c r="S181" s="627">
        <v>19</v>
      </c>
      <c r="T181" s="135"/>
      <c r="U181" s="1142">
        <v>-9.5238095238095233E-2</v>
      </c>
    </row>
    <row r="182" spans="2:21" ht="27.75" customHeight="1">
      <c r="B182" s="621">
        <v>146</v>
      </c>
      <c r="C182" s="606" t="s">
        <v>1006</v>
      </c>
      <c r="D182" s="622">
        <v>21</v>
      </c>
      <c r="E182" s="1130">
        <v>-0.16000000000000003</v>
      </c>
      <c r="F182" s="614" t="s">
        <v>393</v>
      </c>
      <c r="G182" s="627">
        <v>21</v>
      </c>
      <c r="H182" s="135"/>
      <c r="I182" s="1201">
        <v>-8.6956521739130488E-2</v>
      </c>
      <c r="J182" s="596" t="s">
        <v>339</v>
      </c>
      <c r="K182" s="627">
        <v>19</v>
      </c>
      <c r="L182" s="135" t="s">
        <v>273</v>
      </c>
      <c r="M182" s="1142">
        <v>-9.5238095238095233E-2</v>
      </c>
      <c r="N182" s="597" t="s">
        <v>460</v>
      </c>
      <c r="O182" s="627">
        <v>20</v>
      </c>
      <c r="P182" s="135"/>
      <c r="Q182" s="483">
        <v>5.2631578947368363E-2</v>
      </c>
      <c r="R182" s="597" t="s">
        <v>321</v>
      </c>
      <c r="S182" s="627">
        <v>19</v>
      </c>
      <c r="T182" s="135" t="s">
        <v>273</v>
      </c>
      <c r="U182" s="1198">
        <v>-0.15789</v>
      </c>
    </row>
    <row r="183" spans="2:21" ht="27.75" customHeight="1">
      <c r="B183" s="621">
        <v>147</v>
      </c>
      <c r="C183" s="655" t="s">
        <v>949</v>
      </c>
      <c r="D183" s="622">
        <v>21</v>
      </c>
      <c r="E183" s="464">
        <v>0.39999999999999991</v>
      </c>
      <c r="F183" s="610" t="s">
        <v>446</v>
      </c>
      <c r="G183" s="627">
        <v>20</v>
      </c>
      <c r="H183" s="135"/>
      <c r="I183" s="631">
        <v>0.17647058823529416</v>
      </c>
      <c r="J183" s="596" t="s">
        <v>448</v>
      </c>
      <c r="K183" s="627">
        <v>19</v>
      </c>
      <c r="L183" s="135" t="s">
        <v>273</v>
      </c>
      <c r="M183" s="483">
        <v>0.1875</v>
      </c>
      <c r="N183" s="597" t="s">
        <v>445</v>
      </c>
      <c r="O183" s="627">
        <v>20</v>
      </c>
      <c r="P183" s="135"/>
      <c r="Q183" s="483">
        <v>5.2631578947368363E-2</v>
      </c>
      <c r="R183" s="597" t="s">
        <v>374</v>
      </c>
      <c r="S183" s="627">
        <v>19</v>
      </c>
      <c r="T183" s="135"/>
      <c r="U183" s="1142">
        <v>-0.24</v>
      </c>
    </row>
    <row r="184" spans="2:21" ht="27.75" customHeight="1">
      <c r="B184" s="621">
        <v>148</v>
      </c>
      <c r="C184" s="606" t="s">
        <v>997</v>
      </c>
      <c r="D184" s="622">
        <v>21</v>
      </c>
      <c r="E184" s="464">
        <v>0.16666666666666674</v>
      </c>
      <c r="F184" s="610" t="s">
        <v>447</v>
      </c>
      <c r="G184" s="627">
        <v>19</v>
      </c>
      <c r="H184" s="135" t="s">
        <v>273</v>
      </c>
      <c r="I184" s="1201">
        <v>-0.13636363636363635</v>
      </c>
      <c r="J184" s="597" t="s">
        <v>355</v>
      </c>
      <c r="K184" s="627">
        <v>19</v>
      </c>
      <c r="L184" s="135" t="s">
        <v>273</v>
      </c>
      <c r="M184" s="483">
        <v>5.555555555555558E-2</v>
      </c>
      <c r="N184" s="596" t="s">
        <v>452</v>
      </c>
      <c r="O184" s="627">
        <v>19</v>
      </c>
      <c r="P184" s="135"/>
      <c r="Q184" s="1142">
        <v>-9.5238095238095233E-2</v>
      </c>
      <c r="R184" s="596" t="s">
        <v>445</v>
      </c>
      <c r="S184" s="627">
        <v>19</v>
      </c>
      <c r="T184" s="135"/>
      <c r="U184" s="483">
        <v>5.555555555555558E-2</v>
      </c>
    </row>
    <row r="185" spans="2:21" ht="27.75" customHeight="1">
      <c r="B185" s="621">
        <v>149</v>
      </c>
      <c r="C185" s="606" t="s">
        <v>1021</v>
      </c>
      <c r="D185" s="622">
        <v>21</v>
      </c>
      <c r="E185" s="464">
        <v>0.16666666666666674</v>
      </c>
      <c r="F185" s="610" t="s">
        <v>448</v>
      </c>
      <c r="G185" s="627">
        <v>19</v>
      </c>
      <c r="H185" s="135"/>
      <c r="I185" s="631">
        <v>0</v>
      </c>
      <c r="J185" s="597" t="s">
        <v>453</v>
      </c>
      <c r="K185" s="627">
        <v>18</v>
      </c>
      <c r="L185" s="135"/>
      <c r="M185" s="483">
        <v>0.125</v>
      </c>
      <c r="N185" s="596" t="s">
        <v>374</v>
      </c>
      <c r="O185" s="627">
        <v>19</v>
      </c>
      <c r="P185" s="135"/>
      <c r="Q185" s="483">
        <v>0</v>
      </c>
      <c r="R185" s="596" t="s">
        <v>446</v>
      </c>
      <c r="S185" s="627">
        <v>18</v>
      </c>
      <c r="T185" s="135"/>
      <c r="U185" s="483">
        <v>0.125</v>
      </c>
    </row>
    <row r="186" spans="2:21" ht="27.75" customHeight="1" thickBot="1">
      <c r="B186" s="619">
        <v>150</v>
      </c>
      <c r="C186" s="607" t="s">
        <v>996</v>
      </c>
      <c r="D186" s="624">
        <v>20</v>
      </c>
      <c r="E186" s="465">
        <v>0.33333333333333326</v>
      </c>
      <c r="F186" s="611" t="s">
        <v>370</v>
      </c>
      <c r="G186" s="628">
        <v>18</v>
      </c>
      <c r="H186" s="136" t="s">
        <v>273</v>
      </c>
      <c r="I186" s="515">
        <v>0</v>
      </c>
      <c r="J186" s="603" t="s">
        <v>370</v>
      </c>
      <c r="K186" s="628">
        <v>18</v>
      </c>
      <c r="L186" s="136"/>
      <c r="M186" s="484">
        <v>0.28571428571428581</v>
      </c>
      <c r="N186" s="603" t="s">
        <v>355</v>
      </c>
      <c r="O186" s="628">
        <v>18</v>
      </c>
      <c r="P186" s="136"/>
      <c r="Q186" s="484">
        <v>0.5</v>
      </c>
      <c r="R186" s="598" t="s">
        <v>472</v>
      </c>
      <c r="S186" s="628">
        <v>18</v>
      </c>
      <c r="T186" s="136"/>
      <c r="U186" s="484">
        <v>0.125</v>
      </c>
    </row>
    <row r="187" spans="2:21" ht="25.5" customHeight="1"/>
    <row r="188" spans="2:21" ht="31.5" customHeight="1">
      <c r="F188" s="1489"/>
      <c r="G188" s="1489"/>
      <c r="H188" s="1489"/>
      <c r="I188" s="1489"/>
      <c r="J188" s="1489"/>
      <c r="K188" s="1489"/>
      <c r="L188" s="1489"/>
      <c r="M188" s="1489"/>
      <c r="N188" s="1489"/>
      <c r="O188" s="1489"/>
      <c r="P188" s="1489"/>
      <c r="Q188" s="1489"/>
      <c r="R188" s="1489"/>
      <c r="S188" s="1489"/>
      <c r="T188" s="129"/>
    </row>
    <row r="189" spans="2:21" ht="13.35" customHeight="1" thickBot="1"/>
    <row r="190" spans="2:21" ht="30.75" customHeight="1">
      <c r="B190" s="1348" t="s">
        <v>211</v>
      </c>
      <c r="C190" s="1350" t="s">
        <v>913</v>
      </c>
      <c r="D190" s="1351"/>
      <c r="E190" s="1352"/>
      <c r="F190" s="1350" t="s">
        <v>779</v>
      </c>
      <c r="G190" s="1351"/>
      <c r="H190" s="1351"/>
      <c r="I190" s="1352"/>
      <c r="J190" s="1353" t="s">
        <v>781</v>
      </c>
      <c r="K190" s="1354"/>
      <c r="L190" s="1354"/>
      <c r="M190" s="1355"/>
      <c r="N190" s="1353" t="s">
        <v>783</v>
      </c>
      <c r="O190" s="1354"/>
      <c r="P190" s="1354"/>
      <c r="Q190" s="1355"/>
      <c r="R190" s="1353" t="s">
        <v>914</v>
      </c>
      <c r="S190" s="1354"/>
      <c r="T190" s="1354"/>
      <c r="U190" s="1355"/>
    </row>
    <row r="191" spans="2:21" ht="30.75" customHeight="1" thickBot="1">
      <c r="B191" s="1356"/>
      <c r="C191" s="137" t="s">
        <v>631</v>
      </c>
      <c r="D191" s="205" t="s">
        <v>551</v>
      </c>
      <c r="E191" s="444" t="s">
        <v>553</v>
      </c>
      <c r="F191" s="590" t="s">
        <v>552</v>
      </c>
      <c r="G191" s="1486" t="s">
        <v>551</v>
      </c>
      <c r="H191" s="1487"/>
      <c r="I191" s="444" t="s">
        <v>553</v>
      </c>
      <c r="J191" s="590" t="s">
        <v>552</v>
      </c>
      <c r="K191" s="1486" t="s">
        <v>551</v>
      </c>
      <c r="L191" s="1487"/>
      <c r="M191" s="444" t="s">
        <v>553</v>
      </c>
      <c r="N191" s="590" t="s">
        <v>552</v>
      </c>
      <c r="O191" s="1486" t="s">
        <v>551</v>
      </c>
      <c r="P191" s="1487"/>
      <c r="Q191" s="444" t="s">
        <v>553</v>
      </c>
      <c r="R191" s="590" t="s">
        <v>552</v>
      </c>
      <c r="S191" s="1486" t="s">
        <v>551</v>
      </c>
      <c r="T191" s="1487"/>
      <c r="U191" s="444" t="s">
        <v>553</v>
      </c>
    </row>
    <row r="192" spans="2:21" ht="27.75" customHeight="1">
      <c r="B192" s="620">
        <v>151</v>
      </c>
      <c r="C192" s="605" t="s">
        <v>979</v>
      </c>
      <c r="D192" s="625">
        <v>20</v>
      </c>
      <c r="E192" s="1144">
        <f>(D192/G180)-1</f>
        <v>-4.7619047619047672E-2</v>
      </c>
      <c r="F192" s="609" t="s">
        <v>355</v>
      </c>
      <c r="G192" s="626">
        <v>18</v>
      </c>
      <c r="H192" s="134"/>
      <c r="I192" s="1202">
        <v>-5.2631578947368474E-2</v>
      </c>
      <c r="J192" s="595" t="s">
        <v>445</v>
      </c>
      <c r="K192" s="626">
        <v>18</v>
      </c>
      <c r="L192" s="134" t="s">
        <v>273</v>
      </c>
      <c r="M192" s="1143">
        <v>-9.9999999999999978E-2</v>
      </c>
      <c r="N192" s="652" t="s">
        <v>321</v>
      </c>
      <c r="O192" s="626">
        <v>18</v>
      </c>
      <c r="P192" s="134" t="s">
        <v>273</v>
      </c>
      <c r="Q192" s="1203">
        <v>-5.2600000000000001E-2</v>
      </c>
      <c r="R192" s="739" t="s">
        <v>327</v>
      </c>
      <c r="S192" s="626">
        <v>16</v>
      </c>
      <c r="T192" s="134"/>
      <c r="U192" s="1203">
        <v>-0.11111111111111116</v>
      </c>
    </row>
    <row r="193" spans="2:21" ht="27.75" customHeight="1">
      <c r="B193" s="621">
        <v>152</v>
      </c>
      <c r="C193" s="606" t="s">
        <v>1012</v>
      </c>
      <c r="D193" s="622">
        <v>20</v>
      </c>
      <c r="E193" s="1130">
        <v>-9.0909090909090939E-2</v>
      </c>
      <c r="F193" s="610" t="s">
        <v>449</v>
      </c>
      <c r="G193" s="627">
        <v>18</v>
      </c>
      <c r="H193" s="135"/>
      <c r="I193" s="631">
        <v>0.125</v>
      </c>
      <c r="J193" s="596" t="s">
        <v>446</v>
      </c>
      <c r="K193" s="627">
        <v>17</v>
      </c>
      <c r="L193" s="135" t="s">
        <v>273</v>
      </c>
      <c r="M193" s="1142">
        <v>-5.555555555555558E-2</v>
      </c>
      <c r="N193" s="596" t="s">
        <v>446</v>
      </c>
      <c r="O193" s="627">
        <v>18</v>
      </c>
      <c r="P193" s="135"/>
      <c r="Q193" s="483">
        <v>0</v>
      </c>
      <c r="R193" s="596" t="s">
        <v>453</v>
      </c>
      <c r="S193" s="627">
        <v>15</v>
      </c>
      <c r="T193" s="135"/>
      <c r="U193" s="483">
        <v>7.1428571428571397E-2</v>
      </c>
    </row>
    <row r="194" spans="2:21" ht="27.75" customHeight="1">
      <c r="B194" s="621">
        <v>153</v>
      </c>
      <c r="C194" s="606" t="s">
        <v>982</v>
      </c>
      <c r="D194" s="622">
        <v>19</v>
      </c>
      <c r="E194" s="1130">
        <v>-0.17391304347826086</v>
      </c>
      <c r="F194" s="610" t="s">
        <v>450</v>
      </c>
      <c r="G194" s="627">
        <v>18</v>
      </c>
      <c r="H194" s="135" t="s">
        <v>273</v>
      </c>
      <c r="I194" s="631">
        <v>0.38461538461538458</v>
      </c>
      <c r="J194" s="596" t="s">
        <v>451</v>
      </c>
      <c r="K194" s="627">
        <v>16</v>
      </c>
      <c r="L194" s="135" t="s">
        <v>273</v>
      </c>
      <c r="M194" s="635">
        <v>6.6666666666666652E-2</v>
      </c>
      <c r="N194" s="596" t="s">
        <v>472</v>
      </c>
      <c r="O194" s="627">
        <v>18</v>
      </c>
      <c r="P194" s="135"/>
      <c r="Q194" s="483">
        <v>0</v>
      </c>
      <c r="R194" s="596" t="s">
        <v>444</v>
      </c>
      <c r="S194" s="627">
        <v>15</v>
      </c>
      <c r="T194" s="135"/>
      <c r="U194" s="483">
        <v>7.1428571428571397E-2</v>
      </c>
    </row>
    <row r="195" spans="2:21" ht="27.75" customHeight="1">
      <c r="B195" s="621">
        <v>154</v>
      </c>
      <c r="C195" s="606" t="s">
        <v>1002</v>
      </c>
      <c r="D195" s="622">
        <v>19</v>
      </c>
      <c r="E195" s="1130">
        <v>-5.0000000000000044E-2</v>
      </c>
      <c r="F195" s="610" t="s">
        <v>451</v>
      </c>
      <c r="G195" s="627">
        <v>16</v>
      </c>
      <c r="H195" s="135"/>
      <c r="I195" s="631">
        <v>0</v>
      </c>
      <c r="J195" s="596" t="s">
        <v>449</v>
      </c>
      <c r="K195" s="627">
        <v>16</v>
      </c>
      <c r="L195" s="135" t="s">
        <v>273</v>
      </c>
      <c r="M195" s="483">
        <v>0.14285714285714279</v>
      </c>
      <c r="N195" s="596" t="s">
        <v>920</v>
      </c>
      <c r="O195" s="627">
        <v>17</v>
      </c>
      <c r="P195" s="135"/>
      <c r="Q195" s="483">
        <v>0.1333333333333333</v>
      </c>
      <c r="R195" s="596" t="s">
        <v>451</v>
      </c>
      <c r="S195" s="627">
        <v>15</v>
      </c>
      <c r="T195" s="135"/>
      <c r="U195" s="1142">
        <v>-0.5</v>
      </c>
    </row>
    <row r="196" spans="2:21" ht="27.75" customHeight="1">
      <c r="B196" s="621">
        <v>155</v>
      </c>
      <c r="C196" s="606" t="s">
        <v>1008</v>
      </c>
      <c r="D196" s="622">
        <v>19</v>
      </c>
      <c r="E196" s="730">
        <v>1.1111111111111112</v>
      </c>
      <c r="F196" s="610" t="s">
        <v>452</v>
      </c>
      <c r="G196" s="627">
        <v>16</v>
      </c>
      <c r="H196" s="135" t="s">
        <v>273</v>
      </c>
      <c r="I196" s="631">
        <v>6.6666666666666652E-2</v>
      </c>
      <c r="J196" s="596" t="s">
        <v>361</v>
      </c>
      <c r="K196" s="627">
        <v>15</v>
      </c>
      <c r="L196" s="135" t="s">
        <v>273</v>
      </c>
      <c r="M196" s="483">
        <v>0.25</v>
      </c>
      <c r="N196" s="596" t="s">
        <v>453</v>
      </c>
      <c r="O196" s="627">
        <v>16</v>
      </c>
      <c r="P196" s="135"/>
      <c r="Q196" s="483">
        <v>6.6666666666666652E-2</v>
      </c>
      <c r="R196" s="596" t="s">
        <v>411</v>
      </c>
      <c r="S196" s="627">
        <v>15</v>
      </c>
      <c r="T196" s="135"/>
      <c r="U196" s="483">
        <v>0.15384615384615374</v>
      </c>
    </row>
    <row r="197" spans="2:21" ht="27.75" customHeight="1">
      <c r="B197" s="621">
        <v>156</v>
      </c>
      <c r="C197" s="606" t="s">
        <v>988</v>
      </c>
      <c r="D197" s="622">
        <v>18</v>
      </c>
      <c r="E197" s="464">
        <v>0.125</v>
      </c>
      <c r="F197" s="610" t="s">
        <v>361</v>
      </c>
      <c r="G197" s="627">
        <v>15</v>
      </c>
      <c r="H197" s="135"/>
      <c r="I197" s="631">
        <v>0</v>
      </c>
      <c r="J197" s="596" t="s">
        <v>457</v>
      </c>
      <c r="K197" s="627">
        <v>15</v>
      </c>
      <c r="L197" s="135" t="s">
        <v>273</v>
      </c>
      <c r="M197" s="1142">
        <v>-6.25E-2</v>
      </c>
      <c r="N197" s="596" t="s">
        <v>457</v>
      </c>
      <c r="O197" s="627">
        <v>16</v>
      </c>
      <c r="P197" s="135"/>
      <c r="Q197" s="1142">
        <v>-0.15789473684210531</v>
      </c>
      <c r="R197" s="596" t="s">
        <v>920</v>
      </c>
      <c r="S197" s="627">
        <v>15</v>
      </c>
      <c r="T197" s="135"/>
      <c r="U197" s="483">
        <v>0</v>
      </c>
    </row>
    <row r="198" spans="2:21" ht="27.75" customHeight="1">
      <c r="B198" s="621">
        <v>157</v>
      </c>
      <c r="C198" s="606" t="s">
        <v>990</v>
      </c>
      <c r="D198" s="622">
        <v>18</v>
      </c>
      <c r="E198" s="1130">
        <v>-5.2631578947368474E-2</v>
      </c>
      <c r="F198" s="610" t="s">
        <v>453</v>
      </c>
      <c r="G198" s="627">
        <v>15</v>
      </c>
      <c r="H198" s="135"/>
      <c r="I198" s="1201">
        <v>-0.16666666666666663</v>
      </c>
      <c r="J198" s="596" t="s">
        <v>452</v>
      </c>
      <c r="K198" s="627">
        <v>15</v>
      </c>
      <c r="L198" s="135"/>
      <c r="M198" s="1142">
        <v>-0.21052631578947367</v>
      </c>
      <c r="N198" s="596" t="s">
        <v>448</v>
      </c>
      <c r="O198" s="627">
        <v>16</v>
      </c>
      <c r="P198" s="135"/>
      <c r="Q198" s="648">
        <v>2.2000000000000002</v>
      </c>
      <c r="R198" s="596" t="s">
        <v>455</v>
      </c>
      <c r="S198" s="627">
        <v>14</v>
      </c>
      <c r="T198" s="135"/>
      <c r="U198" s="483">
        <v>0.39999999999999991</v>
      </c>
    </row>
    <row r="199" spans="2:21" ht="27.75" customHeight="1">
      <c r="B199" s="621">
        <v>158</v>
      </c>
      <c r="C199" s="606" t="s">
        <v>1028</v>
      </c>
      <c r="D199" s="622">
        <v>18</v>
      </c>
      <c r="E199" s="464">
        <v>0.19999999999999996</v>
      </c>
      <c r="F199" s="610" t="s">
        <v>454</v>
      </c>
      <c r="G199" s="627">
        <v>15</v>
      </c>
      <c r="H199" s="135"/>
      <c r="I199" s="631">
        <v>7.1428571428571397E-2</v>
      </c>
      <c r="J199" s="615" t="s">
        <v>327</v>
      </c>
      <c r="K199" s="627">
        <v>15</v>
      </c>
      <c r="L199" s="135" t="s">
        <v>273</v>
      </c>
      <c r="M199" s="483">
        <v>0</v>
      </c>
      <c r="N199" s="596" t="s">
        <v>451</v>
      </c>
      <c r="O199" s="627">
        <v>15</v>
      </c>
      <c r="P199" s="135"/>
      <c r="Q199" s="483">
        <v>0</v>
      </c>
      <c r="R199" s="596" t="s">
        <v>349</v>
      </c>
      <c r="S199" s="627">
        <v>14</v>
      </c>
      <c r="T199" s="135"/>
      <c r="U199" s="483">
        <v>7.6923076923076872E-2</v>
      </c>
    </row>
    <row r="200" spans="2:21" ht="27.75" customHeight="1">
      <c r="B200" s="621">
        <v>159</v>
      </c>
      <c r="C200" s="606" t="s">
        <v>1030</v>
      </c>
      <c r="D200" s="622">
        <v>17</v>
      </c>
      <c r="E200" s="464">
        <v>0.1333333333333333</v>
      </c>
      <c r="F200" s="610" t="s">
        <v>339</v>
      </c>
      <c r="G200" s="627">
        <v>15</v>
      </c>
      <c r="H200" s="135"/>
      <c r="I200" s="1201">
        <v>-0.21052631578947367</v>
      </c>
      <c r="J200" s="596" t="s">
        <v>375</v>
      </c>
      <c r="K200" s="627">
        <v>15</v>
      </c>
      <c r="L200" s="135"/>
      <c r="M200" s="1142">
        <v>-0.25</v>
      </c>
      <c r="N200" s="735" t="s">
        <v>327</v>
      </c>
      <c r="O200" s="622">
        <v>15</v>
      </c>
      <c r="P200" s="132"/>
      <c r="Q200" s="1198">
        <v>-6.25E-2</v>
      </c>
      <c r="R200" s="596" t="s">
        <v>361</v>
      </c>
      <c r="S200" s="627">
        <v>13</v>
      </c>
      <c r="T200" s="135"/>
      <c r="U200" s="483">
        <v>0</v>
      </c>
    </row>
    <row r="201" spans="2:21" ht="27.75" customHeight="1">
      <c r="B201" s="621">
        <v>160</v>
      </c>
      <c r="C201" s="606" t="s">
        <v>1017</v>
      </c>
      <c r="D201" s="622">
        <v>17</v>
      </c>
      <c r="E201" s="464">
        <f>(D201/G222)-1</f>
        <v>0.7</v>
      </c>
      <c r="F201" s="614" t="s">
        <v>327</v>
      </c>
      <c r="G201" s="627">
        <v>15</v>
      </c>
      <c r="H201" s="135" t="s">
        <v>273</v>
      </c>
      <c r="I201" s="631">
        <v>0</v>
      </c>
      <c r="J201" s="596" t="s">
        <v>460</v>
      </c>
      <c r="K201" s="627">
        <v>15</v>
      </c>
      <c r="L201" s="135"/>
      <c r="M201" s="1142">
        <v>-0.25</v>
      </c>
      <c r="N201" s="596" t="s">
        <v>370</v>
      </c>
      <c r="O201" s="627">
        <v>14</v>
      </c>
      <c r="P201" s="135"/>
      <c r="Q201" s="483">
        <v>0.75</v>
      </c>
      <c r="R201" s="596" t="s">
        <v>461</v>
      </c>
      <c r="S201" s="627">
        <v>13</v>
      </c>
      <c r="T201" s="135"/>
      <c r="U201" s="483">
        <v>0</v>
      </c>
    </row>
    <row r="202" spans="2:21" ht="27.75" customHeight="1">
      <c r="B202" s="621">
        <v>161</v>
      </c>
      <c r="C202" s="606" t="s">
        <v>994</v>
      </c>
      <c r="D202" s="622">
        <v>17</v>
      </c>
      <c r="E202" s="464">
        <v>0.41666666666666674</v>
      </c>
      <c r="F202" s="610" t="s">
        <v>455</v>
      </c>
      <c r="G202" s="627">
        <v>15</v>
      </c>
      <c r="H202" s="135"/>
      <c r="I202" s="631">
        <v>7.1428571428571397E-2</v>
      </c>
      <c r="J202" s="596" t="s">
        <v>454</v>
      </c>
      <c r="K202" s="627">
        <v>14</v>
      </c>
      <c r="L202" s="135"/>
      <c r="M202" s="519">
        <v>0.75</v>
      </c>
      <c r="N202" s="596" t="s">
        <v>455</v>
      </c>
      <c r="O202" s="627">
        <v>14</v>
      </c>
      <c r="P202" s="135"/>
      <c r="Q202" s="483">
        <v>0</v>
      </c>
      <c r="R202" s="596" t="s">
        <v>449</v>
      </c>
      <c r="S202" s="627">
        <v>13</v>
      </c>
      <c r="T202" s="135" t="s">
        <v>273</v>
      </c>
      <c r="U202" s="483">
        <v>0.30000000000000004</v>
      </c>
    </row>
    <row r="203" spans="2:21" ht="27.75" customHeight="1">
      <c r="B203" s="621">
        <v>162</v>
      </c>
      <c r="C203" s="606" t="s">
        <v>962</v>
      </c>
      <c r="D203" s="622">
        <v>16</v>
      </c>
      <c r="E203" s="464">
        <v>6.6666666666666652E-2</v>
      </c>
      <c r="F203" s="610" t="s">
        <v>456</v>
      </c>
      <c r="G203" s="627">
        <v>15</v>
      </c>
      <c r="H203" s="135"/>
      <c r="I203" s="631">
        <v>7.1428571428571397E-2</v>
      </c>
      <c r="J203" s="596" t="s">
        <v>455</v>
      </c>
      <c r="K203" s="627">
        <v>14</v>
      </c>
      <c r="L203" s="135" t="s">
        <v>273</v>
      </c>
      <c r="M203" s="635">
        <v>0</v>
      </c>
      <c r="N203" s="596" t="s">
        <v>449</v>
      </c>
      <c r="O203" s="627">
        <v>14</v>
      </c>
      <c r="P203" s="135"/>
      <c r="Q203" s="483">
        <v>7.6923076923076872E-2</v>
      </c>
      <c r="R203" s="596" t="s">
        <v>458</v>
      </c>
      <c r="S203" s="627">
        <v>12</v>
      </c>
      <c r="T203" s="135" t="s">
        <v>273</v>
      </c>
      <c r="U203" s="483">
        <v>9.0909090909090828E-2</v>
      </c>
    </row>
    <row r="204" spans="2:21" ht="27.75" customHeight="1">
      <c r="B204" s="621">
        <v>163</v>
      </c>
      <c r="C204" s="606" t="s">
        <v>1011</v>
      </c>
      <c r="D204" s="622">
        <v>16</v>
      </c>
      <c r="E204" s="464">
        <v>0</v>
      </c>
      <c r="F204" s="610" t="s">
        <v>342</v>
      </c>
      <c r="G204" s="627">
        <v>15</v>
      </c>
      <c r="H204" s="135"/>
      <c r="I204" s="631">
        <v>0.25</v>
      </c>
      <c r="J204" s="596" t="s">
        <v>456</v>
      </c>
      <c r="K204" s="627">
        <v>14</v>
      </c>
      <c r="L204" s="135" t="s">
        <v>273</v>
      </c>
      <c r="M204" s="648">
        <v>1</v>
      </c>
      <c r="N204" s="596" t="s">
        <v>349</v>
      </c>
      <c r="O204" s="627">
        <v>14</v>
      </c>
      <c r="P204" s="135"/>
      <c r="Q204" s="483">
        <v>0</v>
      </c>
      <c r="R204" s="596" t="s">
        <v>375</v>
      </c>
      <c r="S204" s="627">
        <v>12</v>
      </c>
      <c r="T204" s="135"/>
      <c r="U204" s="483">
        <v>0.71428571428571419</v>
      </c>
    </row>
    <row r="205" spans="2:21" ht="27.75" customHeight="1">
      <c r="B205" s="621">
        <v>164</v>
      </c>
      <c r="C205" s="606" t="s">
        <v>981</v>
      </c>
      <c r="D205" s="622">
        <v>15</v>
      </c>
      <c r="E205" s="464">
        <v>0</v>
      </c>
      <c r="F205" s="610" t="s">
        <v>349</v>
      </c>
      <c r="G205" s="627">
        <v>15</v>
      </c>
      <c r="H205" s="135"/>
      <c r="I205" s="631">
        <v>7.1428571428571397E-2</v>
      </c>
      <c r="J205" s="741" t="s">
        <v>459</v>
      </c>
      <c r="K205" s="627">
        <v>14</v>
      </c>
      <c r="L205" s="135" t="s">
        <v>273</v>
      </c>
      <c r="M205" s="1142">
        <v>-0.17647058823529416</v>
      </c>
      <c r="N205" s="596" t="s">
        <v>458</v>
      </c>
      <c r="O205" s="627">
        <v>13</v>
      </c>
      <c r="P205" s="135" t="s">
        <v>273</v>
      </c>
      <c r="Q205" s="483">
        <v>8.3333333333333259E-2</v>
      </c>
      <c r="R205" s="596" t="s">
        <v>355</v>
      </c>
      <c r="S205" s="627">
        <v>12</v>
      </c>
      <c r="T205" s="135"/>
      <c r="U205" s="483">
        <v>9.0909090909090828E-2</v>
      </c>
    </row>
    <row r="206" spans="2:21" ht="27.75" customHeight="1">
      <c r="B206" s="621">
        <v>165</v>
      </c>
      <c r="C206" s="606" t="s">
        <v>1004</v>
      </c>
      <c r="D206" s="622">
        <v>15</v>
      </c>
      <c r="E206" s="464">
        <f>(D206/G215)-1</f>
        <v>0.36363636363636354</v>
      </c>
      <c r="F206" s="610" t="s">
        <v>457</v>
      </c>
      <c r="G206" s="627">
        <v>14</v>
      </c>
      <c r="H206" s="135"/>
      <c r="I206" s="1201">
        <v>-6.6666666666666652E-2</v>
      </c>
      <c r="J206" s="596" t="s">
        <v>349</v>
      </c>
      <c r="K206" s="627">
        <v>14</v>
      </c>
      <c r="L206" s="135" t="s">
        <v>273</v>
      </c>
      <c r="M206" s="483">
        <v>0</v>
      </c>
      <c r="N206" s="596" t="s">
        <v>361</v>
      </c>
      <c r="O206" s="627">
        <v>12</v>
      </c>
      <c r="P206" s="135"/>
      <c r="Q206" s="1142">
        <v>-7.6923076923076872E-2</v>
      </c>
      <c r="R206" s="596" t="s">
        <v>342</v>
      </c>
      <c r="S206" s="627">
        <v>11</v>
      </c>
      <c r="T206" s="135"/>
      <c r="U206" s="1142">
        <v>-8.333333333333337E-2</v>
      </c>
    </row>
    <row r="207" spans="2:21" ht="27.75" customHeight="1">
      <c r="B207" s="621">
        <v>166</v>
      </c>
      <c r="C207" s="658" t="s">
        <v>1035</v>
      </c>
      <c r="D207" s="622">
        <v>14</v>
      </c>
      <c r="E207" s="464">
        <f>(D207/G208)-1</f>
        <v>7.6923076923076872E-2</v>
      </c>
      <c r="F207" s="610" t="s">
        <v>458</v>
      </c>
      <c r="G207" s="627">
        <v>13</v>
      </c>
      <c r="H207" s="135"/>
      <c r="I207" s="631">
        <v>0</v>
      </c>
      <c r="J207" s="596" t="s">
        <v>458</v>
      </c>
      <c r="K207" s="627">
        <v>13</v>
      </c>
      <c r="L207" s="135" t="s">
        <v>273</v>
      </c>
      <c r="M207" s="483">
        <v>0</v>
      </c>
      <c r="N207" s="596" t="s">
        <v>411</v>
      </c>
      <c r="O207" s="627">
        <v>12</v>
      </c>
      <c r="P207" s="135"/>
      <c r="Q207" s="1142">
        <v>-0.19999999999999996</v>
      </c>
      <c r="R207" s="596" t="s">
        <v>464</v>
      </c>
      <c r="S207" s="627">
        <v>10</v>
      </c>
      <c r="T207" s="135"/>
      <c r="U207" s="483">
        <v>0.4285714285714286</v>
      </c>
    </row>
    <row r="208" spans="2:21" ht="27.75" customHeight="1">
      <c r="B208" s="621">
        <v>167</v>
      </c>
      <c r="C208" s="606" t="s">
        <v>372</v>
      </c>
      <c r="D208" s="622">
        <v>13</v>
      </c>
      <c r="E208" s="464">
        <v>0</v>
      </c>
      <c r="F208" s="617" t="s">
        <v>413</v>
      </c>
      <c r="G208" s="627">
        <v>13</v>
      </c>
      <c r="H208" s="135"/>
      <c r="I208" s="631">
        <v>0.18181818181818188</v>
      </c>
      <c r="J208" s="596" t="s">
        <v>450</v>
      </c>
      <c r="K208" s="627">
        <v>13</v>
      </c>
      <c r="L208" s="135" t="s">
        <v>273</v>
      </c>
      <c r="M208" s="1142">
        <v>-0.43478260869565222</v>
      </c>
      <c r="N208" s="596" t="s">
        <v>342</v>
      </c>
      <c r="O208" s="627">
        <v>12</v>
      </c>
      <c r="P208" s="135"/>
      <c r="Q208" s="483">
        <v>9.0909090909090828E-2</v>
      </c>
      <c r="R208" s="615" t="s">
        <v>413</v>
      </c>
      <c r="S208" s="627">
        <v>10</v>
      </c>
      <c r="T208" s="135"/>
      <c r="U208" s="483">
        <v>0</v>
      </c>
    </row>
    <row r="209" spans="2:21" ht="27.75" customHeight="1">
      <c r="B209" s="621">
        <v>168</v>
      </c>
      <c r="C209" s="606" t="s">
        <v>1023</v>
      </c>
      <c r="D209" s="622">
        <v>13</v>
      </c>
      <c r="E209" s="464">
        <v>8.3333333333333259E-2</v>
      </c>
      <c r="F209" s="740" t="s">
        <v>459</v>
      </c>
      <c r="G209" s="627">
        <v>13</v>
      </c>
      <c r="H209" s="135"/>
      <c r="I209" s="1201">
        <v>-7.1428571428571397E-2</v>
      </c>
      <c r="J209" s="596" t="s">
        <v>464</v>
      </c>
      <c r="K209" s="627">
        <v>12</v>
      </c>
      <c r="L209" s="135" t="s">
        <v>273</v>
      </c>
      <c r="M209" s="635">
        <v>9.0909090909090828E-2</v>
      </c>
      <c r="N209" s="596" t="s">
        <v>394</v>
      </c>
      <c r="O209" s="627">
        <v>11</v>
      </c>
      <c r="P209" s="135"/>
      <c r="Q209" s="483">
        <v>0.83333333333333326</v>
      </c>
      <c r="R209" s="596" t="s">
        <v>385</v>
      </c>
      <c r="S209" s="627">
        <v>10</v>
      </c>
      <c r="T209" s="135"/>
      <c r="U209" s="1142">
        <v>-9.0909090909090939E-2</v>
      </c>
    </row>
    <row r="210" spans="2:21" ht="27.75" customHeight="1">
      <c r="B210" s="621">
        <v>169</v>
      </c>
      <c r="C210" s="606" t="s">
        <v>1034</v>
      </c>
      <c r="D210" s="622">
        <v>13</v>
      </c>
      <c r="E210" s="1130">
        <v>-7.1428571428571397E-2</v>
      </c>
      <c r="F210" s="610" t="s">
        <v>372</v>
      </c>
      <c r="G210" s="627">
        <v>13</v>
      </c>
      <c r="H210" s="135"/>
      <c r="I210" s="630">
        <v>1.6</v>
      </c>
      <c r="J210" s="596" t="s">
        <v>342</v>
      </c>
      <c r="K210" s="627">
        <v>12</v>
      </c>
      <c r="L210" s="135" t="s">
        <v>273</v>
      </c>
      <c r="M210" s="483">
        <v>0</v>
      </c>
      <c r="N210" s="596" t="s">
        <v>461</v>
      </c>
      <c r="O210" s="627">
        <v>11</v>
      </c>
      <c r="P210" s="135"/>
      <c r="Q210" s="1142">
        <v>-0.15384615384615385</v>
      </c>
      <c r="R210" s="597" t="s">
        <v>468</v>
      </c>
      <c r="S210" s="627">
        <v>9</v>
      </c>
      <c r="T210" s="135"/>
      <c r="U210" s="1142">
        <v>-0.3571428571428571</v>
      </c>
    </row>
    <row r="211" spans="2:21" ht="27.75" customHeight="1">
      <c r="B211" s="621">
        <v>170</v>
      </c>
      <c r="C211" s="606" t="s">
        <v>1020</v>
      </c>
      <c r="D211" s="622">
        <v>13</v>
      </c>
      <c r="E211" s="464">
        <v>0</v>
      </c>
      <c r="F211" s="610" t="s">
        <v>460</v>
      </c>
      <c r="G211" s="627">
        <v>12</v>
      </c>
      <c r="H211" s="135"/>
      <c r="I211" s="1201">
        <v>-0.19999999999999996</v>
      </c>
      <c r="J211" s="596" t="s">
        <v>462</v>
      </c>
      <c r="K211" s="627">
        <v>12</v>
      </c>
      <c r="L211" s="135" t="s">
        <v>273</v>
      </c>
      <c r="M211" s="483">
        <v>0.19999999999999996</v>
      </c>
      <c r="N211" s="596" t="s">
        <v>464</v>
      </c>
      <c r="O211" s="627">
        <v>11</v>
      </c>
      <c r="P211" s="135"/>
      <c r="Q211" s="483">
        <v>0.10000000000000009</v>
      </c>
      <c r="R211" s="596" t="s">
        <v>470</v>
      </c>
      <c r="S211" s="627">
        <v>8</v>
      </c>
      <c r="T211" s="135"/>
      <c r="U211" s="483">
        <v>0.33333333333333326</v>
      </c>
    </row>
    <row r="212" spans="2:21" ht="27.75" customHeight="1">
      <c r="B212" s="621">
        <v>171</v>
      </c>
      <c r="C212" s="606" t="s">
        <v>1001</v>
      </c>
      <c r="D212" s="622">
        <v>13</v>
      </c>
      <c r="E212" s="1130">
        <v>-0.43478260869565222</v>
      </c>
      <c r="F212" s="610" t="s">
        <v>461</v>
      </c>
      <c r="G212" s="627">
        <v>12</v>
      </c>
      <c r="H212" s="135"/>
      <c r="I212" s="631">
        <v>9.0909090909090828E-2</v>
      </c>
      <c r="J212" s="596" t="s">
        <v>461</v>
      </c>
      <c r="K212" s="627">
        <v>11</v>
      </c>
      <c r="L212" s="135" t="s">
        <v>273</v>
      </c>
      <c r="M212" s="483">
        <v>0</v>
      </c>
      <c r="N212" s="615" t="s">
        <v>413</v>
      </c>
      <c r="O212" s="627">
        <v>11</v>
      </c>
      <c r="P212" s="135"/>
      <c r="Q212" s="483">
        <v>0.10000000000000009</v>
      </c>
      <c r="R212" s="597" t="s">
        <v>370</v>
      </c>
      <c r="S212" s="627">
        <v>8</v>
      </c>
      <c r="T212" s="135"/>
      <c r="U212" s="648">
        <v>1</v>
      </c>
    </row>
    <row r="213" spans="2:21" ht="27.75" customHeight="1">
      <c r="B213" s="621">
        <v>172</v>
      </c>
      <c r="C213" s="606" t="s">
        <v>998</v>
      </c>
      <c r="D213" s="622">
        <v>13</v>
      </c>
      <c r="E213" s="464">
        <v>0.18181818181818188</v>
      </c>
      <c r="F213" s="610" t="s">
        <v>462</v>
      </c>
      <c r="G213" s="627">
        <v>12</v>
      </c>
      <c r="H213" s="135" t="s">
        <v>273</v>
      </c>
      <c r="I213" s="631">
        <v>0</v>
      </c>
      <c r="J213" s="615" t="s">
        <v>413</v>
      </c>
      <c r="K213" s="627">
        <v>11</v>
      </c>
      <c r="L213" s="135"/>
      <c r="M213" s="483">
        <v>0</v>
      </c>
      <c r="N213" s="597" t="s">
        <v>462</v>
      </c>
      <c r="O213" s="627">
        <v>10</v>
      </c>
      <c r="P213" s="135"/>
      <c r="Q213" s="483">
        <v>0.66666666666666674</v>
      </c>
      <c r="R213" s="597" t="s">
        <v>382</v>
      </c>
      <c r="S213" s="627">
        <v>8</v>
      </c>
      <c r="T213" s="135"/>
      <c r="U213" s="483">
        <v>0</v>
      </c>
    </row>
    <row r="214" spans="2:21" ht="27.75" customHeight="1">
      <c r="B214" s="621">
        <v>173</v>
      </c>
      <c r="C214" s="606" t="s">
        <v>999</v>
      </c>
      <c r="D214" s="622">
        <v>13</v>
      </c>
      <c r="E214" s="464">
        <v>0.85714285714285721</v>
      </c>
      <c r="F214" s="610" t="s">
        <v>463</v>
      </c>
      <c r="G214" s="627">
        <v>11</v>
      </c>
      <c r="H214" s="135" t="s">
        <v>273</v>
      </c>
      <c r="I214" s="631">
        <v>0.10000000000000009</v>
      </c>
      <c r="J214" s="597" t="s">
        <v>463</v>
      </c>
      <c r="K214" s="627">
        <v>10</v>
      </c>
      <c r="L214" s="135" t="s">
        <v>273</v>
      </c>
      <c r="M214" s="483">
        <v>0.25</v>
      </c>
      <c r="N214" s="596" t="s">
        <v>382</v>
      </c>
      <c r="O214" s="627">
        <v>9</v>
      </c>
      <c r="P214" s="135"/>
      <c r="Q214" s="483">
        <v>0.125</v>
      </c>
      <c r="R214" s="596" t="s">
        <v>366</v>
      </c>
      <c r="S214" s="627">
        <v>8</v>
      </c>
      <c r="T214" s="135"/>
      <c r="U214" s="483">
        <v>0</v>
      </c>
    </row>
    <row r="215" spans="2:21" ht="27.75" customHeight="1">
      <c r="B215" s="621">
        <v>174</v>
      </c>
      <c r="C215" s="606" t="s">
        <v>339</v>
      </c>
      <c r="D215" s="622">
        <v>12</v>
      </c>
      <c r="E215" s="1130">
        <v>-0.19999999999999996</v>
      </c>
      <c r="F215" s="610" t="s">
        <v>375</v>
      </c>
      <c r="G215" s="627">
        <v>11</v>
      </c>
      <c r="H215" s="135"/>
      <c r="I215" s="1201">
        <v>-0.26666666666666672</v>
      </c>
      <c r="J215" s="597" t="s">
        <v>470</v>
      </c>
      <c r="K215" s="627">
        <v>9</v>
      </c>
      <c r="L215" s="135" t="s">
        <v>273</v>
      </c>
      <c r="M215" s="483">
        <v>0.5</v>
      </c>
      <c r="N215" s="596" t="s">
        <v>366</v>
      </c>
      <c r="O215" s="627">
        <v>9</v>
      </c>
      <c r="P215" s="135"/>
      <c r="Q215" s="483">
        <v>0.125</v>
      </c>
      <c r="R215" s="596" t="s">
        <v>414</v>
      </c>
      <c r="S215" s="627">
        <v>8</v>
      </c>
      <c r="T215" s="135"/>
      <c r="U215" s="483">
        <v>0</v>
      </c>
    </row>
    <row r="216" spans="2:21" ht="27.75" customHeight="1" thickBot="1">
      <c r="B216" s="619">
        <v>175</v>
      </c>
      <c r="C216" s="607" t="s">
        <v>366</v>
      </c>
      <c r="D216" s="624">
        <v>12</v>
      </c>
      <c r="E216" s="465">
        <v>0.19999999999999996</v>
      </c>
      <c r="F216" s="611" t="s">
        <v>394</v>
      </c>
      <c r="G216" s="628">
        <v>10</v>
      </c>
      <c r="H216" s="136"/>
      <c r="I216" s="515">
        <v>0.25</v>
      </c>
      <c r="J216" s="603" t="s">
        <v>382</v>
      </c>
      <c r="K216" s="628">
        <v>9</v>
      </c>
      <c r="L216" s="136"/>
      <c r="M216" s="484">
        <v>0</v>
      </c>
      <c r="N216" s="603" t="s">
        <v>385</v>
      </c>
      <c r="O216" s="628">
        <v>9</v>
      </c>
      <c r="P216" s="136"/>
      <c r="Q216" s="1190">
        <v>-9.9999999999999978E-2</v>
      </c>
      <c r="R216" s="598" t="s">
        <v>454</v>
      </c>
      <c r="S216" s="628">
        <v>7</v>
      </c>
      <c r="T216" s="136"/>
      <c r="U216" s="484">
        <v>0.16666666666666674</v>
      </c>
    </row>
    <row r="217" spans="2:21" ht="27.75" customHeight="1"/>
    <row r="218" spans="2:21" ht="29.25" customHeight="1">
      <c r="F218" s="1489"/>
      <c r="G218" s="1489"/>
      <c r="H218" s="1489"/>
      <c r="I218" s="1489"/>
      <c r="J218" s="1489"/>
      <c r="K218" s="1489"/>
      <c r="L218" s="1489"/>
      <c r="M218" s="1489"/>
      <c r="N218" s="1489"/>
      <c r="O218" s="1489"/>
      <c r="P218" s="1489"/>
      <c r="Q218" s="1489"/>
      <c r="R218" s="1489"/>
      <c r="S218" s="1489"/>
      <c r="T218" s="129"/>
    </row>
    <row r="219" spans="2:21" ht="13.35" customHeight="1" thickBot="1"/>
    <row r="220" spans="2:21" ht="30.75" customHeight="1">
      <c r="B220" s="1348" t="s">
        <v>211</v>
      </c>
      <c r="C220" s="1350" t="s">
        <v>913</v>
      </c>
      <c r="D220" s="1351"/>
      <c r="E220" s="1352"/>
      <c r="F220" s="1350" t="s">
        <v>779</v>
      </c>
      <c r="G220" s="1351"/>
      <c r="H220" s="1351"/>
      <c r="I220" s="1352"/>
      <c r="J220" s="1353" t="s">
        <v>781</v>
      </c>
      <c r="K220" s="1354"/>
      <c r="L220" s="1354"/>
      <c r="M220" s="1355"/>
      <c r="N220" s="1353" t="s">
        <v>783</v>
      </c>
      <c r="O220" s="1354"/>
      <c r="P220" s="1354"/>
      <c r="Q220" s="1355"/>
      <c r="R220" s="1353" t="s">
        <v>914</v>
      </c>
      <c r="S220" s="1354"/>
      <c r="T220" s="1354"/>
      <c r="U220" s="1355"/>
    </row>
    <row r="221" spans="2:21" ht="30.75" customHeight="1" thickBot="1">
      <c r="B221" s="1356"/>
      <c r="C221" s="137" t="s">
        <v>631</v>
      </c>
      <c r="D221" s="205" t="s">
        <v>551</v>
      </c>
      <c r="E221" s="444" t="s">
        <v>553</v>
      </c>
      <c r="F221" s="590" t="s">
        <v>552</v>
      </c>
      <c r="G221" s="1486" t="s">
        <v>551</v>
      </c>
      <c r="H221" s="1487"/>
      <c r="I221" s="444" t="s">
        <v>553</v>
      </c>
      <c r="J221" s="590" t="s">
        <v>552</v>
      </c>
      <c r="K221" s="1486" t="s">
        <v>551</v>
      </c>
      <c r="L221" s="1487"/>
      <c r="M221" s="444" t="s">
        <v>553</v>
      </c>
      <c r="N221" s="590" t="s">
        <v>552</v>
      </c>
      <c r="O221" s="1486" t="s">
        <v>551</v>
      </c>
      <c r="P221" s="1487"/>
      <c r="Q221" s="444" t="s">
        <v>553</v>
      </c>
      <c r="R221" s="590" t="s">
        <v>552</v>
      </c>
      <c r="S221" s="1486" t="s">
        <v>551</v>
      </c>
      <c r="T221" s="1487"/>
      <c r="U221" s="444" t="s">
        <v>553</v>
      </c>
    </row>
    <row r="222" spans="2:21" ht="27.75" customHeight="1">
      <c r="B222" s="620">
        <v>176</v>
      </c>
      <c r="C222" s="605" t="s">
        <v>1014</v>
      </c>
      <c r="D222" s="625">
        <v>12</v>
      </c>
      <c r="E222" s="463">
        <v>0</v>
      </c>
      <c r="F222" s="609" t="s">
        <v>382</v>
      </c>
      <c r="G222" s="626">
        <v>10</v>
      </c>
      <c r="H222" s="134"/>
      <c r="I222" s="516">
        <v>0.11111111111111116</v>
      </c>
      <c r="J222" s="595" t="s">
        <v>366</v>
      </c>
      <c r="K222" s="626">
        <v>9</v>
      </c>
      <c r="L222" s="134" t="s">
        <v>273</v>
      </c>
      <c r="M222" s="482">
        <v>0</v>
      </c>
      <c r="N222" s="595" t="s">
        <v>468</v>
      </c>
      <c r="O222" s="626">
        <v>8</v>
      </c>
      <c r="P222" s="134"/>
      <c r="Q222" s="1143">
        <v>-0.11111111111111116</v>
      </c>
      <c r="R222" s="652" t="s">
        <v>390</v>
      </c>
      <c r="S222" s="626">
        <v>7</v>
      </c>
      <c r="T222" s="134"/>
      <c r="U222" s="482">
        <v>0.16666666666666674</v>
      </c>
    </row>
    <row r="223" spans="2:21" ht="27.75" customHeight="1">
      <c r="B223" s="621">
        <v>177</v>
      </c>
      <c r="C223" s="742" t="s">
        <v>1016</v>
      </c>
      <c r="D223" s="622">
        <v>11</v>
      </c>
      <c r="E223" s="1130">
        <v>-0.15384615384615385</v>
      </c>
      <c r="F223" s="610" t="s">
        <v>464</v>
      </c>
      <c r="G223" s="627">
        <v>10</v>
      </c>
      <c r="H223" s="135"/>
      <c r="I223" s="1201">
        <v>-0.16666666666666663</v>
      </c>
      <c r="J223" s="596" t="s">
        <v>385</v>
      </c>
      <c r="K223" s="627">
        <v>9</v>
      </c>
      <c r="L223" s="135"/>
      <c r="M223" s="483">
        <v>0</v>
      </c>
      <c r="N223" s="596" t="s">
        <v>463</v>
      </c>
      <c r="O223" s="627">
        <v>8</v>
      </c>
      <c r="P223" s="135"/>
      <c r="Q223" s="483">
        <v>0.33333333333333326</v>
      </c>
      <c r="R223" s="596" t="s">
        <v>466</v>
      </c>
      <c r="S223" s="627">
        <v>7</v>
      </c>
      <c r="T223" s="135"/>
      <c r="U223" s="483">
        <v>0</v>
      </c>
    </row>
    <row r="224" spans="2:21" ht="27.75" customHeight="1">
      <c r="B224" s="621">
        <v>178</v>
      </c>
      <c r="C224" s="606" t="s">
        <v>1045</v>
      </c>
      <c r="D224" s="622">
        <v>11</v>
      </c>
      <c r="E224" s="464">
        <v>0.22222222222222232</v>
      </c>
      <c r="F224" s="610" t="s">
        <v>366</v>
      </c>
      <c r="G224" s="627">
        <v>10</v>
      </c>
      <c r="H224" s="135"/>
      <c r="I224" s="631">
        <v>0.11111111111111116</v>
      </c>
      <c r="J224" s="596" t="s">
        <v>466</v>
      </c>
      <c r="K224" s="627">
        <v>9</v>
      </c>
      <c r="L224" s="135"/>
      <c r="M224" s="635">
        <v>0.5</v>
      </c>
      <c r="N224" s="596" t="s">
        <v>454</v>
      </c>
      <c r="O224" s="627">
        <v>8</v>
      </c>
      <c r="P224" s="135"/>
      <c r="Q224" s="483">
        <v>0.14285714285714279</v>
      </c>
      <c r="R224" s="596" t="s">
        <v>415</v>
      </c>
      <c r="S224" s="627">
        <v>7</v>
      </c>
      <c r="T224" s="135"/>
      <c r="U224" s="648">
        <v>1.3333333333333335</v>
      </c>
    </row>
    <row r="225" spans="2:21" ht="27.75" customHeight="1">
      <c r="B225" s="621">
        <v>179</v>
      </c>
      <c r="C225" s="606" t="s">
        <v>414</v>
      </c>
      <c r="D225" s="622">
        <v>10</v>
      </c>
      <c r="E225" s="464">
        <v>0.11111111111111116</v>
      </c>
      <c r="F225" s="610" t="s">
        <v>414</v>
      </c>
      <c r="G225" s="627">
        <v>9</v>
      </c>
      <c r="H225" s="135" t="s">
        <v>273</v>
      </c>
      <c r="I225" s="631">
        <v>0.125</v>
      </c>
      <c r="J225" s="596" t="s">
        <v>468</v>
      </c>
      <c r="K225" s="627">
        <v>8</v>
      </c>
      <c r="L225" s="135" t="s">
        <v>273</v>
      </c>
      <c r="M225" s="483">
        <v>0</v>
      </c>
      <c r="N225" s="596" t="s">
        <v>414</v>
      </c>
      <c r="O225" s="627">
        <v>8</v>
      </c>
      <c r="P225" s="135"/>
      <c r="Q225" s="483">
        <v>0</v>
      </c>
      <c r="R225" s="597" t="s">
        <v>469</v>
      </c>
      <c r="S225" s="627">
        <v>6</v>
      </c>
      <c r="T225" s="135"/>
      <c r="U225" s="483">
        <v>0.19999999999999996</v>
      </c>
    </row>
    <row r="226" spans="2:21" ht="27.75" customHeight="1">
      <c r="B226" s="621">
        <v>180</v>
      </c>
      <c r="C226" s="606" t="s">
        <v>977</v>
      </c>
      <c r="D226" s="622">
        <v>10</v>
      </c>
      <c r="E226" s="464">
        <v>0</v>
      </c>
      <c r="F226" s="610" t="s">
        <v>385</v>
      </c>
      <c r="G226" s="627">
        <v>9</v>
      </c>
      <c r="H226" s="135"/>
      <c r="I226" s="631">
        <v>0</v>
      </c>
      <c r="J226" s="596" t="s">
        <v>394</v>
      </c>
      <c r="K226" s="627">
        <v>8</v>
      </c>
      <c r="L226" s="135"/>
      <c r="M226" s="1142">
        <v>-0.27272727272727271</v>
      </c>
      <c r="N226" s="597" t="s">
        <v>469</v>
      </c>
      <c r="O226" s="627">
        <v>7</v>
      </c>
      <c r="P226" s="135"/>
      <c r="Q226" s="483">
        <v>0.16666666666666674</v>
      </c>
      <c r="R226" s="596" t="s">
        <v>463</v>
      </c>
      <c r="S226" s="627">
        <v>6</v>
      </c>
      <c r="T226" s="135"/>
      <c r="U226" s="1142">
        <v>-0.45454545454545459</v>
      </c>
    </row>
    <row r="227" spans="2:21" ht="27.75" customHeight="1">
      <c r="B227" s="621">
        <v>181</v>
      </c>
      <c r="C227" s="606" t="s">
        <v>1000</v>
      </c>
      <c r="D227" s="622">
        <v>10</v>
      </c>
      <c r="E227" s="1130">
        <v>-0.33333333333333337</v>
      </c>
      <c r="F227" s="610" t="s">
        <v>465</v>
      </c>
      <c r="G227" s="627">
        <v>9</v>
      </c>
      <c r="H227" s="135"/>
      <c r="I227" s="631" t="s">
        <v>160</v>
      </c>
      <c r="J227" s="596" t="s">
        <v>414</v>
      </c>
      <c r="K227" s="627">
        <v>8</v>
      </c>
      <c r="L227" s="135" t="s">
        <v>273</v>
      </c>
      <c r="M227" s="483">
        <v>0</v>
      </c>
      <c r="N227" s="596" t="s">
        <v>456</v>
      </c>
      <c r="O227" s="627">
        <v>7</v>
      </c>
      <c r="P227" s="135"/>
      <c r="Q227" s="483">
        <v>0.16666666666666674</v>
      </c>
      <c r="R227" s="596" t="s">
        <v>483</v>
      </c>
      <c r="S227" s="627">
        <v>6</v>
      </c>
      <c r="T227" s="135"/>
      <c r="U227" s="1142">
        <v>-0.4</v>
      </c>
    </row>
    <row r="228" spans="2:21" ht="27.75" customHeight="1">
      <c r="B228" s="621">
        <v>182</v>
      </c>
      <c r="C228" s="655" t="s">
        <v>1055</v>
      </c>
      <c r="D228" s="622">
        <v>9</v>
      </c>
      <c r="E228" s="464">
        <v>0.28571428571428581</v>
      </c>
      <c r="F228" s="610" t="s">
        <v>466</v>
      </c>
      <c r="G228" s="627">
        <v>9</v>
      </c>
      <c r="H228" s="135" t="s">
        <v>273</v>
      </c>
      <c r="I228" s="631">
        <v>0</v>
      </c>
      <c r="J228" s="597" t="s">
        <v>391</v>
      </c>
      <c r="K228" s="627">
        <v>7</v>
      </c>
      <c r="L228" s="135"/>
      <c r="M228" s="483">
        <v>0.16666666666666674</v>
      </c>
      <c r="N228" s="596" t="s">
        <v>465</v>
      </c>
      <c r="O228" s="627">
        <v>7</v>
      </c>
      <c r="P228" s="135"/>
      <c r="Q228" s="483">
        <v>0.16666666666666674</v>
      </c>
      <c r="R228" s="596" t="s">
        <v>394</v>
      </c>
      <c r="S228" s="627">
        <v>6</v>
      </c>
      <c r="T228" s="135"/>
      <c r="U228" s="483">
        <v>0.19999999999999996</v>
      </c>
    </row>
    <row r="229" spans="2:21" ht="27.75" customHeight="1">
      <c r="B229" s="621">
        <v>183</v>
      </c>
      <c r="C229" s="606" t="s">
        <v>1043</v>
      </c>
      <c r="D229" s="622">
        <v>9</v>
      </c>
      <c r="E229" s="464">
        <v>0.125</v>
      </c>
      <c r="F229" s="610" t="s">
        <v>467</v>
      </c>
      <c r="G229" s="627">
        <v>8</v>
      </c>
      <c r="H229" s="135"/>
      <c r="I229" s="631">
        <v>0.33333333333333326</v>
      </c>
      <c r="J229" s="741" t="s">
        <v>471</v>
      </c>
      <c r="K229" s="627">
        <v>7</v>
      </c>
      <c r="L229" s="135" t="s">
        <v>273</v>
      </c>
      <c r="M229" s="483">
        <v>0.39999999999999991</v>
      </c>
      <c r="N229" s="596" t="s">
        <v>415</v>
      </c>
      <c r="O229" s="627">
        <v>7</v>
      </c>
      <c r="P229" s="135"/>
      <c r="Q229" s="483">
        <v>0</v>
      </c>
      <c r="R229" s="596" t="s">
        <v>456</v>
      </c>
      <c r="S229" s="627">
        <v>6</v>
      </c>
      <c r="T229" s="135"/>
      <c r="U229" s="1142">
        <v>-0.1428571428571429</v>
      </c>
    </row>
    <row r="230" spans="2:21" ht="27.75" customHeight="1">
      <c r="B230" s="621">
        <v>184</v>
      </c>
      <c r="C230" s="606" t="s">
        <v>1025</v>
      </c>
      <c r="D230" s="622">
        <v>9</v>
      </c>
      <c r="E230" s="464">
        <f>(D230/G226)-1</f>
        <v>0</v>
      </c>
      <c r="F230" s="610" t="s">
        <v>468</v>
      </c>
      <c r="G230" s="627">
        <v>8</v>
      </c>
      <c r="H230" s="135"/>
      <c r="I230" s="631">
        <v>0</v>
      </c>
      <c r="J230" s="596" t="s">
        <v>467</v>
      </c>
      <c r="K230" s="627">
        <v>6</v>
      </c>
      <c r="L230" s="135" t="s">
        <v>273</v>
      </c>
      <c r="M230" s="483">
        <v>0.19999999999999996</v>
      </c>
      <c r="N230" s="596" t="s">
        <v>470</v>
      </c>
      <c r="O230" s="627">
        <v>6</v>
      </c>
      <c r="P230" s="135"/>
      <c r="Q230" s="1142">
        <v>-0.25</v>
      </c>
      <c r="R230" s="596" t="s">
        <v>462</v>
      </c>
      <c r="S230" s="627">
        <v>6</v>
      </c>
      <c r="T230" s="135"/>
      <c r="U230" s="483">
        <v>0.19999999999999996</v>
      </c>
    </row>
    <row r="231" spans="2:21" ht="27.75" customHeight="1">
      <c r="B231" s="621">
        <v>185</v>
      </c>
      <c r="C231" s="606" t="s">
        <v>1031</v>
      </c>
      <c r="D231" s="622">
        <v>8</v>
      </c>
      <c r="E231" s="464">
        <v>0</v>
      </c>
      <c r="F231" s="617" t="s">
        <v>469</v>
      </c>
      <c r="G231" s="627">
        <v>7</v>
      </c>
      <c r="H231" s="135"/>
      <c r="I231" s="631">
        <v>0.16666666666666674</v>
      </c>
      <c r="J231" s="597" t="s">
        <v>469</v>
      </c>
      <c r="K231" s="627">
        <v>6</v>
      </c>
      <c r="L231" s="135"/>
      <c r="M231" s="1142">
        <v>-0.1428571428571429</v>
      </c>
      <c r="N231" s="596" t="s">
        <v>483</v>
      </c>
      <c r="O231" s="627">
        <v>6</v>
      </c>
      <c r="P231" s="135"/>
      <c r="Q231" s="483">
        <v>0</v>
      </c>
      <c r="R231" s="596" t="s">
        <v>465</v>
      </c>
      <c r="S231" s="627">
        <v>6</v>
      </c>
      <c r="T231" s="135"/>
      <c r="U231" s="648">
        <v>1</v>
      </c>
    </row>
    <row r="232" spans="2:21" ht="27.75" customHeight="1">
      <c r="B232" s="621">
        <v>186</v>
      </c>
      <c r="C232" s="742" t="s">
        <v>1053</v>
      </c>
      <c r="D232" s="622">
        <v>8</v>
      </c>
      <c r="E232" s="464">
        <v>0.14285714285714279</v>
      </c>
      <c r="F232" s="610" t="s">
        <v>470</v>
      </c>
      <c r="G232" s="627">
        <v>7</v>
      </c>
      <c r="H232" s="135"/>
      <c r="I232" s="1201">
        <v>-0.22222222222222221</v>
      </c>
      <c r="J232" s="597" t="s">
        <v>390</v>
      </c>
      <c r="K232" s="627">
        <v>6</v>
      </c>
      <c r="L232" s="135"/>
      <c r="M232" s="519">
        <v>0.19999999999999996</v>
      </c>
      <c r="N232" s="597" t="s">
        <v>391</v>
      </c>
      <c r="O232" s="627">
        <v>6</v>
      </c>
      <c r="P232" s="135"/>
      <c r="Q232" s="648">
        <v>2</v>
      </c>
      <c r="R232" s="596" t="s">
        <v>474</v>
      </c>
      <c r="S232" s="627">
        <v>6</v>
      </c>
      <c r="T232" s="135"/>
      <c r="U232" s="483">
        <v>0.19999999999999996</v>
      </c>
    </row>
    <row r="233" spans="2:21" ht="27.75" customHeight="1">
      <c r="B233" s="621">
        <v>187</v>
      </c>
      <c r="C233" s="655" t="s">
        <v>1033</v>
      </c>
      <c r="D233" s="622">
        <v>8</v>
      </c>
      <c r="E233" s="464">
        <f>(D233/G236)-1</f>
        <v>0.33333333333333326</v>
      </c>
      <c r="F233" s="617" t="s">
        <v>391</v>
      </c>
      <c r="G233" s="627">
        <v>7</v>
      </c>
      <c r="H233" s="135"/>
      <c r="I233" s="631">
        <v>0</v>
      </c>
      <c r="J233" s="596" t="s">
        <v>473</v>
      </c>
      <c r="K233" s="627">
        <v>6</v>
      </c>
      <c r="L233" s="135" t="s">
        <v>273</v>
      </c>
      <c r="M233" s="635">
        <v>0.19999999999999996</v>
      </c>
      <c r="N233" s="596" t="s">
        <v>502</v>
      </c>
      <c r="O233" s="627">
        <v>6</v>
      </c>
      <c r="P233" s="135"/>
      <c r="Q233" s="483">
        <v>0.19999999999999996</v>
      </c>
      <c r="R233" s="596" t="s">
        <v>467</v>
      </c>
      <c r="S233" s="627">
        <v>5</v>
      </c>
      <c r="T233" s="135"/>
      <c r="U233" s="483">
        <v>0</v>
      </c>
    </row>
    <row r="234" spans="2:21" ht="27.75" customHeight="1">
      <c r="B234" s="621">
        <v>188</v>
      </c>
      <c r="C234" s="606" t="s">
        <v>1048</v>
      </c>
      <c r="D234" s="622">
        <v>7</v>
      </c>
      <c r="E234" s="464">
        <v>0.16666666666666674</v>
      </c>
      <c r="F234" s="740" t="s">
        <v>471</v>
      </c>
      <c r="G234" s="627">
        <v>7</v>
      </c>
      <c r="H234" s="135"/>
      <c r="I234" s="631">
        <v>0</v>
      </c>
      <c r="J234" s="596" t="s">
        <v>474</v>
      </c>
      <c r="K234" s="627">
        <v>6</v>
      </c>
      <c r="L234" s="135" t="s">
        <v>273</v>
      </c>
      <c r="M234" s="483">
        <v>0</v>
      </c>
      <c r="N234" s="596" t="s">
        <v>466</v>
      </c>
      <c r="O234" s="627">
        <v>6</v>
      </c>
      <c r="P234" s="135"/>
      <c r="Q234" s="1142">
        <v>-0.1428571428571429</v>
      </c>
      <c r="R234" s="596" t="s">
        <v>336</v>
      </c>
      <c r="S234" s="627">
        <v>5</v>
      </c>
      <c r="T234" s="135" t="s">
        <v>273</v>
      </c>
      <c r="U234" s="483">
        <v>0</v>
      </c>
    </row>
    <row r="235" spans="2:21" ht="27.75" customHeight="1">
      <c r="B235" s="621">
        <v>189</v>
      </c>
      <c r="C235" s="606" t="s">
        <v>1047</v>
      </c>
      <c r="D235" s="622">
        <v>6</v>
      </c>
      <c r="E235" s="730">
        <v>1</v>
      </c>
      <c r="F235" s="610" t="s">
        <v>472</v>
      </c>
      <c r="G235" s="627">
        <v>7</v>
      </c>
      <c r="H235" s="135"/>
      <c r="I235" s="631" t="s">
        <v>160</v>
      </c>
      <c r="J235" s="596" t="s">
        <v>415</v>
      </c>
      <c r="K235" s="627">
        <v>6</v>
      </c>
      <c r="L235" s="135" t="s">
        <v>273</v>
      </c>
      <c r="M235" s="1142">
        <v>-0.1428571428571429</v>
      </c>
      <c r="N235" s="596" t="s">
        <v>474</v>
      </c>
      <c r="O235" s="627">
        <v>6</v>
      </c>
      <c r="P235" s="135"/>
      <c r="Q235" s="483">
        <v>0</v>
      </c>
      <c r="R235" s="596" t="s">
        <v>448</v>
      </c>
      <c r="S235" s="627">
        <v>5</v>
      </c>
      <c r="T235" s="135"/>
      <c r="U235" s="483">
        <v>0.25</v>
      </c>
    </row>
    <row r="236" spans="2:21" ht="27.75" customHeight="1">
      <c r="B236" s="621">
        <v>190</v>
      </c>
      <c r="C236" s="606" t="s">
        <v>1050</v>
      </c>
      <c r="D236" s="622">
        <v>6</v>
      </c>
      <c r="E236" s="464">
        <v>0.19999999999999996</v>
      </c>
      <c r="F236" s="617" t="s">
        <v>390</v>
      </c>
      <c r="G236" s="627">
        <v>6</v>
      </c>
      <c r="H236" s="135"/>
      <c r="I236" s="631">
        <v>0</v>
      </c>
      <c r="J236" s="596" t="s">
        <v>388</v>
      </c>
      <c r="K236" s="627">
        <v>5</v>
      </c>
      <c r="L236" s="135"/>
      <c r="M236" s="483">
        <v>0.25</v>
      </c>
      <c r="N236" s="596" t="s">
        <v>467</v>
      </c>
      <c r="O236" s="627">
        <v>5</v>
      </c>
      <c r="P236" s="135"/>
      <c r="Q236" s="483">
        <v>0</v>
      </c>
      <c r="R236" s="741" t="s">
        <v>471</v>
      </c>
      <c r="S236" s="627">
        <v>5</v>
      </c>
      <c r="T236" s="135"/>
      <c r="U236" s="483">
        <v>0.25</v>
      </c>
    </row>
    <row r="237" spans="2:21" ht="27.75" customHeight="1">
      <c r="B237" s="621">
        <v>191</v>
      </c>
      <c r="C237" s="606" t="s">
        <v>1015</v>
      </c>
      <c r="D237" s="622">
        <v>6</v>
      </c>
      <c r="E237" s="464">
        <v>0.19999999999999996</v>
      </c>
      <c r="F237" s="610" t="s">
        <v>473</v>
      </c>
      <c r="G237" s="627">
        <v>6</v>
      </c>
      <c r="H237" s="135"/>
      <c r="I237" s="631">
        <v>0</v>
      </c>
      <c r="J237" s="596" t="s">
        <v>475</v>
      </c>
      <c r="K237" s="627">
        <v>5</v>
      </c>
      <c r="L237" s="135" t="s">
        <v>273</v>
      </c>
      <c r="M237" s="648">
        <v>4</v>
      </c>
      <c r="N237" s="596" t="s">
        <v>476</v>
      </c>
      <c r="O237" s="627">
        <v>5</v>
      </c>
      <c r="P237" s="135"/>
      <c r="Q237" s="648">
        <v>1.5</v>
      </c>
      <c r="R237" s="596" t="s">
        <v>502</v>
      </c>
      <c r="S237" s="627">
        <v>5</v>
      </c>
      <c r="T237" s="135"/>
      <c r="U237" s="483">
        <v>0.25</v>
      </c>
    </row>
    <row r="238" spans="2:21" ht="27.75" customHeight="1">
      <c r="B238" s="621">
        <v>192</v>
      </c>
      <c r="C238" s="606" t="s">
        <v>1042</v>
      </c>
      <c r="D238" s="622">
        <v>6</v>
      </c>
      <c r="E238" s="464">
        <v>0</v>
      </c>
      <c r="F238" s="610" t="s">
        <v>474</v>
      </c>
      <c r="G238" s="627">
        <v>6</v>
      </c>
      <c r="H238" s="135"/>
      <c r="I238" s="631">
        <v>0</v>
      </c>
      <c r="J238" s="596" t="s">
        <v>490</v>
      </c>
      <c r="K238" s="627">
        <v>5</v>
      </c>
      <c r="L238" s="135" t="s">
        <v>273</v>
      </c>
      <c r="M238" s="483">
        <v>0.25</v>
      </c>
      <c r="N238" s="597" t="s">
        <v>390</v>
      </c>
      <c r="O238" s="627">
        <v>5</v>
      </c>
      <c r="P238" s="135"/>
      <c r="Q238" s="1142">
        <v>-0.2857142857142857</v>
      </c>
      <c r="R238" s="596" t="s">
        <v>348</v>
      </c>
      <c r="S238" s="627">
        <v>4</v>
      </c>
      <c r="T238" s="135"/>
      <c r="U238" s="483">
        <v>0.33333333333333326</v>
      </c>
    </row>
    <row r="239" spans="2:21" ht="27.75" customHeight="1">
      <c r="B239" s="621">
        <v>193</v>
      </c>
      <c r="C239" s="655" t="s">
        <v>1046</v>
      </c>
      <c r="D239" s="622">
        <v>6</v>
      </c>
      <c r="E239" s="1130">
        <f>(D239/G233)-1</f>
        <v>-0.1428571428571429</v>
      </c>
      <c r="F239" s="610" t="s">
        <v>475</v>
      </c>
      <c r="G239" s="627">
        <v>5</v>
      </c>
      <c r="H239" s="135"/>
      <c r="I239" s="631">
        <v>0</v>
      </c>
      <c r="J239" s="596" t="s">
        <v>372</v>
      </c>
      <c r="K239" s="627">
        <v>5</v>
      </c>
      <c r="L239" s="135" t="s">
        <v>273</v>
      </c>
      <c r="M239" s="635">
        <v>0</v>
      </c>
      <c r="N239" s="596" t="s">
        <v>473</v>
      </c>
      <c r="O239" s="627">
        <v>5</v>
      </c>
      <c r="P239" s="135"/>
      <c r="Q239" s="483" t="s">
        <v>160</v>
      </c>
      <c r="R239" s="596" t="s">
        <v>388</v>
      </c>
      <c r="S239" s="627">
        <v>4</v>
      </c>
      <c r="T239" s="135"/>
      <c r="U239" s="483">
        <v>0.33333333333333326</v>
      </c>
    </row>
    <row r="240" spans="2:21" ht="27.75" customHeight="1">
      <c r="B240" s="621">
        <v>194</v>
      </c>
      <c r="C240" s="606" t="s">
        <v>1039</v>
      </c>
      <c r="D240" s="622">
        <v>6</v>
      </c>
      <c r="E240" s="464">
        <v>0.19999999999999996</v>
      </c>
      <c r="F240" s="610" t="s">
        <v>476</v>
      </c>
      <c r="G240" s="627">
        <v>5</v>
      </c>
      <c r="H240" s="135"/>
      <c r="I240" s="631" t="s">
        <v>160</v>
      </c>
      <c r="J240" s="596" t="s">
        <v>348</v>
      </c>
      <c r="K240" s="627">
        <v>4</v>
      </c>
      <c r="L240" s="135" t="s">
        <v>273</v>
      </c>
      <c r="M240" s="483">
        <v>0</v>
      </c>
      <c r="N240" s="741" t="s">
        <v>471</v>
      </c>
      <c r="O240" s="627">
        <v>5</v>
      </c>
      <c r="P240" s="135"/>
      <c r="Q240" s="483">
        <v>0</v>
      </c>
      <c r="R240" s="597" t="s">
        <v>490</v>
      </c>
      <c r="S240" s="627">
        <v>4</v>
      </c>
      <c r="T240" s="135"/>
      <c r="U240" s="483" t="s">
        <v>160</v>
      </c>
    </row>
    <row r="241" spans="2:21" ht="27.75" customHeight="1">
      <c r="B241" s="621">
        <v>195</v>
      </c>
      <c r="C241" s="606" t="s">
        <v>1010</v>
      </c>
      <c r="D241" s="622">
        <v>6</v>
      </c>
      <c r="E241" s="464">
        <v>0.5</v>
      </c>
      <c r="F241" s="610" t="s">
        <v>477</v>
      </c>
      <c r="G241" s="627">
        <v>5</v>
      </c>
      <c r="H241" s="135"/>
      <c r="I241" s="631">
        <v>0.25</v>
      </c>
      <c r="J241" s="596" t="s">
        <v>477</v>
      </c>
      <c r="K241" s="627">
        <v>4</v>
      </c>
      <c r="L241" s="135" t="s">
        <v>273</v>
      </c>
      <c r="M241" s="483">
        <v>0</v>
      </c>
      <c r="N241" s="596" t="s">
        <v>372</v>
      </c>
      <c r="O241" s="627">
        <v>5</v>
      </c>
      <c r="P241" s="135"/>
      <c r="Q241" s="483" t="s">
        <v>160</v>
      </c>
      <c r="R241" s="596" t="s">
        <v>477</v>
      </c>
      <c r="S241" s="627">
        <v>4</v>
      </c>
      <c r="T241" s="135"/>
      <c r="U241" s="483">
        <v>0</v>
      </c>
    </row>
    <row r="242" spans="2:21" ht="27.75" customHeight="1">
      <c r="B242" s="621">
        <v>196</v>
      </c>
      <c r="C242" s="606" t="s">
        <v>1026</v>
      </c>
      <c r="D242" s="622">
        <v>5</v>
      </c>
      <c r="E242" s="464">
        <v>0</v>
      </c>
      <c r="F242" s="610" t="s">
        <v>478</v>
      </c>
      <c r="G242" s="627">
        <v>5</v>
      </c>
      <c r="H242" s="135"/>
      <c r="I242" s="631">
        <v>0.25</v>
      </c>
      <c r="J242" s="596" t="s">
        <v>480</v>
      </c>
      <c r="K242" s="627">
        <v>4</v>
      </c>
      <c r="L242" s="135"/>
      <c r="M242" s="483">
        <v>0</v>
      </c>
      <c r="N242" s="597" t="s">
        <v>348</v>
      </c>
      <c r="O242" s="627">
        <v>4</v>
      </c>
      <c r="P242" s="135"/>
      <c r="Q242" s="483">
        <v>0</v>
      </c>
      <c r="R242" s="597" t="s">
        <v>495</v>
      </c>
      <c r="S242" s="627">
        <v>4</v>
      </c>
      <c r="T242" s="135"/>
      <c r="U242" s="483">
        <v>0.33333333333333326</v>
      </c>
    </row>
    <row r="243" spans="2:21" ht="27.75" customHeight="1">
      <c r="B243" s="621">
        <v>197</v>
      </c>
      <c r="C243" s="606" t="s">
        <v>348</v>
      </c>
      <c r="D243" s="622">
        <v>4</v>
      </c>
      <c r="E243" s="464">
        <v>0</v>
      </c>
      <c r="F243" s="610" t="s">
        <v>479</v>
      </c>
      <c r="G243" s="627">
        <v>5</v>
      </c>
      <c r="H243" s="135"/>
      <c r="I243" s="631">
        <v>0.25</v>
      </c>
      <c r="J243" s="596" t="s">
        <v>438</v>
      </c>
      <c r="K243" s="627">
        <v>4</v>
      </c>
      <c r="L243" s="135" t="s">
        <v>273</v>
      </c>
      <c r="M243" s="483">
        <v>0</v>
      </c>
      <c r="N243" s="597" t="s">
        <v>388</v>
      </c>
      <c r="O243" s="627">
        <v>4</v>
      </c>
      <c r="P243" s="135"/>
      <c r="Q243" s="483">
        <v>0</v>
      </c>
      <c r="R243" s="597" t="s">
        <v>438</v>
      </c>
      <c r="S243" s="627">
        <v>4</v>
      </c>
      <c r="T243" s="135"/>
      <c r="U243" s="483">
        <v>0</v>
      </c>
    </row>
    <row r="244" spans="2:21" ht="27.75" customHeight="1">
      <c r="B244" s="621">
        <v>198</v>
      </c>
      <c r="C244" s="606" t="s">
        <v>1040</v>
      </c>
      <c r="D244" s="622">
        <v>4</v>
      </c>
      <c r="E244" s="1130">
        <v>-0.19999999999999996</v>
      </c>
      <c r="F244" s="610" t="s">
        <v>415</v>
      </c>
      <c r="G244" s="627">
        <v>5</v>
      </c>
      <c r="H244" s="135"/>
      <c r="I244" s="1201">
        <v>-0.16666666666666663</v>
      </c>
      <c r="J244" s="597" t="s">
        <v>478</v>
      </c>
      <c r="K244" s="627">
        <v>4</v>
      </c>
      <c r="L244" s="135" t="s">
        <v>273</v>
      </c>
      <c r="M244" s="648">
        <v>3</v>
      </c>
      <c r="N244" s="596" t="s">
        <v>490</v>
      </c>
      <c r="O244" s="627">
        <v>4</v>
      </c>
      <c r="P244" s="135"/>
      <c r="Q244" s="483">
        <v>0</v>
      </c>
      <c r="R244" s="596" t="s">
        <v>387</v>
      </c>
      <c r="S244" s="627">
        <v>3</v>
      </c>
      <c r="T244" s="135"/>
      <c r="U244" s="483">
        <v>0</v>
      </c>
    </row>
    <row r="245" spans="2:21" ht="27.75" customHeight="1">
      <c r="B245" s="621">
        <v>199</v>
      </c>
      <c r="C245" s="606" t="s">
        <v>1049</v>
      </c>
      <c r="D245" s="622">
        <v>4</v>
      </c>
      <c r="E245" s="464">
        <v>0</v>
      </c>
      <c r="F245" s="610" t="s">
        <v>348</v>
      </c>
      <c r="G245" s="627">
        <v>4</v>
      </c>
      <c r="H245" s="135"/>
      <c r="I245" s="631">
        <v>0</v>
      </c>
      <c r="J245" s="597" t="s">
        <v>481</v>
      </c>
      <c r="K245" s="627">
        <v>4</v>
      </c>
      <c r="L245" s="135" t="s">
        <v>273</v>
      </c>
      <c r="M245" s="483">
        <v>0</v>
      </c>
      <c r="N245" s="596" t="s">
        <v>477</v>
      </c>
      <c r="O245" s="627">
        <v>4</v>
      </c>
      <c r="P245" s="135"/>
      <c r="Q245" s="483">
        <v>0</v>
      </c>
      <c r="R245" s="618" t="s">
        <v>480</v>
      </c>
      <c r="S245" s="622">
        <v>3</v>
      </c>
      <c r="T245" s="132"/>
      <c r="U245" s="635">
        <v>0.5</v>
      </c>
    </row>
    <row r="246" spans="2:21" ht="27.75" customHeight="1" thickBot="1">
      <c r="B246" s="619">
        <v>200</v>
      </c>
      <c r="C246" s="607" t="s">
        <v>1009</v>
      </c>
      <c r="D246" s="624">
        <v>4</v>
      </c>
      <c r="E246" s="465">
        <v>0.33333333333333326</v>
      </c>
      <c r="F246" s="611" t="s">
        <v>480</v>
      </c>
      <c r="G246" s="628">
        <v>4</v>
      </c>
      <c r="H246" s="136"/>
      <c r="I246" s="643">
        <v>0</v>
      </c>
      <c r="J246" s="603" t="s">
        <v>482</v>
      </c>
      <c r="K246" s="628">
        <v>4</v>
      </c>
      <c r="L246" s="136" t="s">
        <v>273</v>
      </c>
      <c r="M246" s="649">
        <v>1</v>
      </c>
      <c r="N246" s="603" t="s">
        <v>495</v>
      </c>
      <c r="O246" s="628">
        <v>4</v>
      </c>
      <c r="P246" s="136"/>
      <c r="Q246" s="484">
        <v>0</v>
      </c>
      <c r="R246" s="598" t="s">
        <v>481</v>
      </c>
      <c r="S246" s="628">
        <v>3</v>
      </c>
      <c r="T246" s="136"/>
      <c r="U246" s="1190">
        <v>-0.25</v>
      </c>
    </row>
    <row r="247" spans="2:21" ht="27.75" customHeight="1"/>
    <row r="248" spans="2:21" ht="28.5" customHeight="1">
      <c r="F248" s="1489"/>
      <c r="G248" s="1489"/>
      <c r="H248" s="1489"/>
      <c r="I248" s="1489"/>
      <c r="J248" s="1489"/>
      <c r="K248" s="1489"/>
      <c r="L248" s="1489"/>
      <c r="M248" s="1489"/>
      <c r="N248" s="1489"/>
      <c r="O248" s="1489"/>
      <c r="P248" s="1489"/>
      <c r="Q248" s="1489"/>
      <c r="R248" s="1489"/>
      <c r="S248" s="1489"/>
      <c r="T248" s="129"/>
    </row>
    <row r="249" spans="2:21" ht="13.35" customHeight="1" thickBot="1"/>
    <row r="250" spans="2:21" ht="30.75" customHeight="1">
      <c r="B250" s="1348" t="s">
        <v>211</v>
      </c>
      <c r="C250" s="1350" t="s">
        <v>913</v>
      </c>
      <c r="D250" s="1351"/>
      <c r="E250" s="1352"/>
      <c r="F250" s="1350" t="s">
        <v>779</v>
      </c>
      <c r="G250" s="1351"/>
      <c r="H250" s="1351"/>
      <c r="I250" s="1352"/>
      <c r="J250" s="1353" t="s">
        <v>781</v>
      </c>
      <c r="K250" s="1354"/>
      <c r="L250" s="1354"/>
      <c r="M250" s="1355"/>
      <c r="N250" s="1353" t="s">
        <v>783</v>
      </c>
      <c r="O250" s="1354"/>
      <c r="P250" s="1354"/>
      <c r="Q250" s="1355"/>
      <c r="R250" s="1353" t="s">
        <v>914</v>
      </c>
      <c r="S250" s="1354"/>
      <c r="T250" s="1354"/>
      <c r="U250" s="1355"/>
    </row>
    <row r="251" spans="2:21" ht="30.75" customHeight="1" thickBot="1">
      <c r="B251" s="1356"/>
      <c r="C251" s="137" t="s">
        <v>631</v>
      </c>
      <c r="D251" s="205" t="s">
        <v>551</v>
      </c>
      <c r="E251" s="444" t="s">
        <v>553</v>
      </c>
      <c r="F251" s="590" t="s">
        <v>552</v>
      </c>
      <c r="G251" s="1486" t="s">
        <v>551</v>
      </c>
      <c r="H251" s="1487"/>
      <c r="I251" s="444" t="s">
        <v>553</v>
      </c>
      <c r="J251" s="590" t="s">
        <v>552</v>
      </c>
      <c r="K251" s="1486" t="s">
        <v>551</v>
      </c>
      <c r="L251" s="1487"/>
      <c r="M251" s="444" t="s">
        <v>553</v>
      </c>
      <c r="N251" s="590" t="s">
        <v>552</v>
      </c>
      <c r="O251" s="1486" t="s">
        <v>551</v>
      </c>
      <c r="P251" s="1487"/>
      <c r="Q251" s="444" t="s">
        <v>553</v>
      </c>
      <c r="R251" s="590" t="s">
        <v>552</v>
      </c>
      <c r="S251" s="1486" t="s">
        <v>551</v>
      </c>
      <c r="T251" s="1487"/>
      <c r="U251" s="444" t="s">
        <v>553</v>
      </c>
    </row>
    <row r="252" spans="2:21" ht="27.75" customHeight="1">
      <c r="B252" s="620">
        <v>201</v>
      </c>
      <c r="C252" s="605" t="s">
        <v>1019</v>
      </c>
      <c r="D252" s="625">
        <v>4</v>
      </c>
      <c r="E252" s="463">
        <v>0.33333333333333326</v>
      </c>
      <c r="F252" s="609" t="s">
        <v>481</v>
      </c>
      <c r="G252" s="626">
        <v>4</v>
      </c>
      <c r="H252" s="134"/>
      <c r="I252" s="516">
        <v>0</v>
      </c>
      <c r="J252" s="595" t="s">
        <v>479</v>
      </c>
      <c r="K252" s="626">
        <v>4</v>
      </c>
      <c r="L252" s="134" t="s">
        <v>273</v>
      </c>
      <c r="M252" s="650">
        <v>1</v>
      </c>
      <c r="N252" s="595" t="s">
        <v>480</v>
      </c>
      <c r="O252" s="626">
        <v>4</v>
      </c>
      <c r="P252" s="134"/>
      <c r="Q252" s="482">
        <v>0.33333333333333326</v>
      </c>
      <c r="R252" s="595" t="s">
        <v>475</v>
      </c>
      <c r="S252" s="626">
        <v>2</v>
      </c>
      <c r="T252" s="134"/>
      <c r="U252" s="1143">
        <v>-0.33333333333333337</v>
      </c>
    </row>
    <row r="253" spans="2:21" ht="27.75" customHeight="1">
      <c r="B253" s="621">
        <v>202</v>
      </c>
      <c r="C253" s="606" t="s">
        <v>1066</v>
      </c>
      <c r="D253" s="622">
        <v>4</v>
      </c>
      <c r="E253" s="1130">
        <v>-0.19999999999999996</v>
      </c>
      <c r="F253" s="610" t="s">
        <v>482</v>
      </c>
      <c r="G253" s="627">
        <v>4</v>
      </c>
      <c r="H253" s="135"/>
      <c r="I253" s="631">
        <v>0</v>
      </c>
      <c r="J253" s="596" t="s">
        <v>485</v>
      </c>
      <c r="K253" s="627">
        <v>3</v>
      </c>
      <c r="L253" s="135" t="s">
        <v>273</v>
      </c>
      <c r="M253" s="483">
        <v>0.5</v>
      </c>
      <c r="N253" s="596" t="s">
        <v>438</v>
      </c>
      <c r="O253" s="627">
        <v>4</v>
      </c>
      <c r="P253" s="135" t="s">
        <v>273</v>
      </c>
      <c r="Q253" s="483">
        <v>0</v>
      </c>
      <c r="R253" s="596" t="s">
        <v>476</v>
      </c>
      <c r="S253" s="627">
        <v>2</v>
      </c>
      <c r="T253" s="135"/>
      <c r="U253" s="483">
        <v>0</v>
      </c>
    </row>
    <row r="254" spans="2:21" ht="27.75" customHeight="1">
      <c r="B254" s="621">
        <v>203</v>
      </c>
      <c r="C254" s="606" t="s">
        <v>1037</v>
      </c>
      <c r="D254" s="622">
        <v>4</v>
      </c>
      <c r="E254" s="730">
        <f>(D254/G262)-1</f>
        <v>1</v>
      </c>
      <c r="F254" s="610" t="s">
        <v>483</v>
      </c>
      <c r="G254" s="627">
        <v>3</v>
      </c>
      <c r="H254" s="135"/>
      <c r="I254" s="631">
        <v>0.5</v>
      </c>
      <c r="J254" s="596" t="s">
        <v>495</v>
      </c>
      <c r="K254" s="627">
        <v>3</v>
      </c>
      <c r="L254" s="135"/>
      <c r="M254" s="1198">
        <v>-0.25</v>
      </c>
      <c r="N254" s="596" t="s">
        <v>481</v>
      </c>
      <c r="O254" s="627">
        <v>4</v>
      </c>
      <c r="P254" s="135"/>
      <c r="Q254" s="483">
        <v>0.33333333333333326</v>
      </c>
      <c r="R254" s="597" t="s">
        <v>391</v>
      </c>
      <c r="S254" s="627">
        <v>2</v>
      </c>
      <c r="T254" s="135"/>
      <c r="U254" s="483" t="s">
        <v>160</v>
      </c>
    </row>
    <row r="255" spans="2:21" ht="27.75" customHeight="1">
      <c r="B255" s="621">
        <v>204</v>
      </c>
      <c r="C255" s="606" t="s">
        <v>1036</v>
      </c>
      <c r="D255" s="622">
        <v>4</v>
      </c>
      <c r="E255" s="464">
        <v>0.33333333333333326</v>
      </c>
      <c r="F255" s="610" t="s">
        <v>388</v>
      </c>
      <c r="G255" s="627">
        <v>3</v>
      </c>
      <c r="H255" s="135"/>
      <c r="I255" s="1201">
        <v>-0.4</v>
      </c>
      <c r="J255" s="596" t="s">
        <v>483</v>
      </c>
      <c r="K255" s="627">
        <v>2</v>
      </c>
      <c r="L255" s="135" t="s">
        <v>273</v>
      </c>
      <c r="M255" s="1142">
        <v>-0.66666666666666674</v>
      </c>
      <c r="N255" s="596" t="s">
        <v>387</v>
      </c>
      <c r="O255" s="627">
        <v>3</v>
      </c>
      <c r="P255" s="135"/>
      <c r="Q255" s="483">
        <v>0</v>
      </c>
      <c r="R255" s="596" t="s">
        <v>491</v>
      </c>
      <c r="S255" s="627">
        <v>2</v>
      </c>
      <c r="T255" s="135"/>
      <c r="U255" s="483">
        <v>0</v>
      </c>
    </row>
    <row r="256" spans="2:21" ht="27.75" customHeight="1">
      <c r="B256" s="621">
        <v>205</v>
      </c>
      <c r="C256" s="606" t="s">
        <v>986</v>
      </c>
      <c r="D256" s="622">
        <v>4</v>
      </c>
      <c r="E256" s="464">
        <v>0.33333333333333326</v>
      </c>
      <c r="F256" s="610" t="s">
        <v>484</v>
      </c>
      <c r="G256" s="627">
        <v>3</v>
      </c>
      <c r="H256" s="135"/>
      <c r="I256" s="631">
        <v>0</v>
      </c>
      <c r="J256" s="596" t="s">
        <v>387</v>
      </c>
      <c r="K256" s="627">
        <v>2</v>
      </c>
      <c r="L256" s="135"/>
      <c r="M256" s="1142">
        <v>-0.33333333333333337</v>
      </c>
      <c r="N256" s="618" t="s">
        <v>491</v>
      </c>
      <c r="O256" s="622">
        <v>2</v>
      </c>
      <c r="P256" s="132"/>
      <c r="Q256" s="635">
        <v>0</v>
      </c>
      <c r="R256" s="596" t="s">
        <v>487</v>
      </c>
      <c r="S256" s="627">
        <v>2</v>
      </c>
      <c r="T256" s="135"/>
      <c r="U256" s="483">
        <v>0</v>
      </c>
    </row>
    <row r="257" spans="2:21" ht="27.75" customHeight="1">
      <c r="B257" s="621">
        <v>206</v>
      </c>
      <c r="C257" s="606" t="s">
        <v>1044</v>
      </c>
      <c r="D257" s="622">
        <v>3</v>
      </c>
      <c r="E257" s="464">
        <v>0</v>
      </c>
      <c r="F257" s="610" t="s">
        <v>485</v>
      </c>
      <c r="G257" s="627">
        <v>3</v>
      </c>
      <c r="H257" s="135" t="s">
        <v>273</v>
      </c>
      <c r="I257" s="631">
        <v>0</v>
      </c>
      <c r="J257" s="596" t="s">
        <v>493</v>
      </c>
      <c r="K257" s="627">
        <v>2</v>
      </c>
      <c r="L257" s="135"/>
      <c r="M257" s="648">
        <v>1</v>
      </c>
      <c r="N257" s="596" t="s">
        <v>485</v>
      </c>
      <c r="O257" s="627">
        <v>2</v>
      </c>
      <c r="P257" s="135"/>
      <c r="Q257" s="648">
        <v>1</v>
      </c>
      <c r="R257" s="596" t="s">
        <v>354</v>
      </c>
      <c r="S257" s="627">
        <v>2</v>
      </c>
      <c r="T257" s="135"/>
      <c r="U257" s="483">
        <v>0</v>
      </c>
    </row>
    <row r="258" spans="2:21" ht="27.75" customHeight="1">
      <c r="B258" s="621">
        <v>207</v>
      </c>
      <c r="C258" s="606" t="s">
        <v>1052</v>
      </c>
      <c r="D258" s="622">
        <v>3</v>
      </c>
      <c r="E258" s="640" t="s">
        <v>1065</v>
      </c>
      <c r="F258" s="610" t="s">
        <v>486</v>
      </c>
      <c r="G258" s="627">
        <v>3</v>
      </c>
      <c r="H258" s="135"/>
      <c r="I258" s="631">
        <v>0.5</v>
      </c>
      <c r="J258" s="596" t="s">
        <v>491</v>
      </c>
      <c r="K258" s="627">
        <v>2</v>
      </c>
      <c r="L258" s="135" t="s">
        <v>273</v>
      </c>
      <c r="M258" s="483">
        <v>0</v>
      </c>
      <c r="N258" s="596" t="s">
        <v>486</v>
      </c>
      <c r="O258" s="627">
        <v>2</v>
      </c>
      <c r="P258" s="135"/>
      <c r="Q258" s="648">
        <v>1</v>
      </c>
      <c r="R258" s="596" t="s">
        <v>482</v>
      </c>
      <c r="S258" s="627">
        <v>2</v>
      </c>
      <c r="T258" s="135"/>
      <c r="U258" s="648">
        <v>1</v>
      </c>
    </row>
    <row r="259" spans="2:21" ht="27.75" customHeight="1">
      <c r="B259" s="621">
        <v>208</v>
      </c>
      <c r="C259" s="606" t="s">
        <v>354</v>
      </c>
      <c r="D259" s="622">
        <v>3</v>
      </c>
      <c r="E259" s="464">
        <v>0.5</v>
      </c>
      <c r="F259" s="610" t="s">
        <v>487</v>
      </c>
      <c r="G259" s="627">
        <v>3</v>
      </c>
      <c r="H259" s="135" t="s">
        <v>273</v>
      </c>
      <c r="I259" s="631">
        <v>0.5</v>
      </c>
      <c r="J259" s="596" t="s">
        <v>486</v>
      </c>
      <c r="K259" s="627">
        <v>2</v>
      </c>
      <c r="L259" s="135" t="s">
        <v>273</v>
      </c>
      <c r="M259" s="483">
        <v>0</v>
      </c>
      <c r="N259" s="596" t="s">
        <v>487</v>
      </c>
      <c r="O259" s="627">
        <v>2</v>
      </c>
      <c r="P259" s="135"/>
      <c r="Q259" s="483">
        <v>0</v>
      </c>
      <c r="R259" s="596" t="s">
        <v>479</v>
      </c>
      <c r="S259" s="627">
        <v>2</v>
      </c>
      <c r="T259" s="135"/>
      <c r="U259" s="483">
        <v>0</v>
      </c>
    </row>
    <row r="260" spans="2:21" ht="27.75" customHeight="1">
      <c r="B260" s="621">
        <v>209</v>
      </c>
      <c r="C260" s="606" t="s">
        <v>1058</v>
      </c>
      <c r="D260" s="622">
        <v>3</v>
      </c>
      <c r="E260" s="1130">
        <v>-0.25</v>
      </c>
      <c r="F260" s="610" t="s">
        <v>488</v>
      </c>
      <c r="G260" s="627">
        <v>3</v>
      </c>
      <c r="H260" s="135"/>
      <c r="I260" s="631">
        <v>0.5</v>
      </c>
      <c r="J260" s="596" t="s">
        <v>487</v>
      </c>
      <c r="K260" s="627">
        <v>2</v>
      </c>
      <c r="L260" s="135" t="s">
        <v>273</v>
      </c>
      <c r="M260" s="483">
        <v>0</v>
      </c>
      <c r="N260" s="596" t="s">
        <v>354</v>
      </c>
      <c r="O260" s="627">
        <v>2</v>
      </c>
      <c r="P260" s="135"/>
      <c r="Q260" s="483">
        <v>0</v>
      </c>
      <c r="R260" s="596" t="s">
        <v>499</v>
      </c>
      <c r="S260" s="627">
        <v>1</v>
      </c>
      <c r="T260" s="135"/>
      <c r="U260" s="483">
        <v>0</v>
      </c>
    </row>
    <row r="261" spans="2:21" ht="27.75" customHeight="1">
      <c r="B261" s="621">
        <v>210</v>
      </c>
      <c r="C261" s="606" t="s">
        <v>1029</v>
      </c>
      <c r="D261" s="622">
        <v>3</v>
      </c>
      <c r="E261" s="464">
        <v>0</v>
      </c>
      <c r="F261" s="610" t="s">
        <v>489</v>
      </c>
      <c r="G261" s="627">
        <v>3</v>
      </c>
      <c r="H261" s="135"/>
      <c r="I261" s="631" t="s">
        <v>160</v>
      </c>
      <c r="J261" s="596" t="s">
        <v>354</v>
      </c>
      <c r="K261" s="627">
        <v>2</v>
      </c>
      <c r="L261" s="135"/>
      <c r="M261" s="483">
        <v>0</v>
      </c>
      <c r="N261" s="596" t="s">
        <v>492</v>
      </c>
      <c r="O261" s="627">
        <v>2</v>
      </c>
      <c r="P261" s="135"/>
      <c r="Q261" s="648">
        <v>1</v>
      </c>
      <c r="R261" s="596" t="s">
        <v>493</v>
      </c>
      <c r="S261" s="627">
        <v>1</v>
      </c>
      <c r="T261" s="135"/>
      <c r="U261" s="1142">
        <v>-0.8</v>
      </c>
    </row>
    <row r="262" spans="2:21" ht="27.75" customHeight="1">
      <c r="B262" s="621">
        <v>211</v>
      </c>
      <c r="C262" s="606" t="s">
        <v>1013</v>
      </c>
      <c r="D262" s="622">
        <v>2</v>
      </c>
      <c r="E262" s="464">
        <v>0</v>
      </c>
      <c r="F262" s="610" t="s">
        <v>387</v>
      </c>
      <c r="G262" s="627">
        <v>2</v>
      </c>
      <c r="H262" s="135" t="s">
        <v>273</v>
      </c>
      <c r="I262" s="631">
        <v>0</v>
      </c>
      <c r="J262" s="596" t="s">
        <v>492</v>
      </c>
      <c r="K262" s="627">
        <v>2</v>
      </c>
      <c r="L262" s="135" t="s">
        <v>273</v>
      </c>
      <c r="M262" s="519">
        <v>0</v>
      </c>
      <c r="N262" s="596" t="s">
        <v>482</v>
      </c>
      <c r="O262" s="627">
        <v>2</v>
      </c>
      <c r="P262" s="135"/>
      <c r="Q262" s="483">
        <v>0</v>
      </c>
      <c r="R262" s="596" t="s">
        <v>485</v>
      </c>
      <c r="S262" s="627">
        <v>1</v>
      </c>
      <c r="T262" s="135"/>
      <c r="U262" s="483">
        <v>0</v>
      </c>
    </row>
    <row r="263" spans="2:21" ht="27.75" customHeight="1">
      <c r="B263" s="621">
        <v>212</v>
      </c>
      <c r="C263" s="606" t="s">
        <v>1054</v>
      </c>
      <c r="D263" s="622">
        <v>2</v>
      </c>
      <c r="E263" s="730">
        <v>1</v>
      </c>
      <c r="F263" s="610" t="s">
        <v>490</v>
      </c>
      <c r="G263" s="627">
        <v>2</v>
      </c>
      <c r="H263" s="135"/>
      <c r="I263" s="1201">
        <v>-0.6</v>
      </c>
      <c r="J263" s="596" t="s">
        <v>488</v>
      </c>
      <c r="K263" s="627">
        <v>2</v>
      </c>
      <c r="L263" s="135" t="s">
        <v>273</v>
      </c>
      <c r="M263" s="635">
        <v>0</v>
      </c>
      <c r="N263" s="596" t="s">
        <v>479</v>
      </c>
      <c r="O263" s="627">
        <v>2</v>
      </c>
      <c r="P263" s="135"/>
      <c r="Q263" s="483">
        <v>0</v>
      </c>
      <c r="R263" s="596" t="s">
        <v>486</v>
      </c>
      <c r="S263" s="627">
        <v>1</v>
      </c>
      <c r="T263" s="135"/>
      <c r="U263" s="483">
        <v>0</v>
      </c>
    </row>
    <row r="264" spans="2:21" ht="27.75" customHeight="1">
      <c r="B264" s="621">
        <v>213</v>
      </c>
      <c r="C264" s="606" t="s">
        <v>1060</v>
      </c>
      <c r="D264" s="622">
        <v>2</v>
      </c>
      <c r="E264" s="730">
        <v>1</v>
      </c>
      <c r="F264" s="610" t="s">
        <v>354</v>
      </c>
      <c r="G264" s="627">
        <v>2</v>
      </c>
      <c r="H264" s="135"/>
      <c r="I264" s="631">
        <v>0</v>
      </c>
      <c r="J264" s="596" t="s">
        <v>494</v>
      </c>
      <c r="K264" s="627">
        <v>1</v>
      </c>
      <c r="L264" s="135" t="s">
        <v>273</v>
      </c>
      <c r="M264" s="483" t="s">
        <v>160</v>
      </c>
      <c r="N264" s="596" t="s">
        <v>488</v>
      </c>
      <c r="O264" s="627">
        <v>2</v>
      </c>
      <c r="P264" s="135"/>
      <c r="Q264" s="483" t="s">
        <v>160</v>
      </c>
      <c r="R264" s="596" t="s">
        <v>497</v>
      </c>
      <c r="S264" s="627">
        <v>1</v>
      </c>
      <c r="T264" s="135"/>
      <c r="U264" s="483">
        <v>0</v>
      </c>
    </row>
    <row r="265" spans="2:21" ht="27.75" customHeight="1">
      <c r="B265" s="621">
        <v>214</v>
      </c>
      <c r="C265" s="606" t="s">
        <v>1022</v>
      </c>
      <c r="D265" s="622">
        <v>2</v>
      </c>
      <c r="E265" s="730">
        <v>1</v>
      </c>
      <c r="F265" s="610" t="s">
        <v>492</v>
      </c>
      <c r="G265" s="627">
        <v>2</v>
      </c>
      <c r="H265" s="135"/>
      <c r="I265" s="631">
        <v>0</v>
      </c>
      <c r="J265" s="596" t="s">
        <v>497</v>
      </c>
      <c r="K265" s="627">
        <v>1</v>
      </c>
      <c r="L265" s="135" t="s">
        <v>273</v>
      </c>
      <c r="M265" s="483" t="s">
        <v>160</v>
      </c>
      <c r="N265" s="596" t="s">
        <v>493</v>
      </c>
      <c r="O265" s="627">
        <v>1</v>
      </c>
      <c r="P265" s="135"/>
      <c r="Q265" s="483">
        <v>0</v>
      </c>
      <c r="R265" s="596" t="s">
        <v>478</v>
      </c>
      <c r="S265" s="627">
        <v>1</v>
      </c>
      <c r="T265" s="135"/>
      <c r="U265" s="483">
        <v>0</v>
      </c>
    </row>
    <row r="266" spans="2:21" ht="27.75" customHeight="1">
      <c r="B266" s="621">
        <v>215</v>
      </c>
      <c r="C266" s="606" t="s">
        <v>1056</v>
      </c>
      <c r="D266" s="622">
        <v>1</v>
      </c>
      <c r="E266" s="640" t="s">
        <v>160</v>
      </c>
      <c r="F266" s="610" t="s">
        <v>493</v>
      </c>
      <c r="G266" s="627">
        <v>1</v>
      </c>
      <c r="H266" s="135"/>
      <c r="I266" s="1201">
        <v>-0.5</v>
      </c>
      <c r="J266" s="596" t="s">
        <v>498</v>
      </c>
      <c r="K266" s="627">
        <v>1</v>
      </c>
      <c r="L266" s="135"/>
      <c r="M266" s="483">
        <v>0</v>
      </c>
      <c r="N266" s="596" t="s">
        <v>475</v>
      </c>
      <c r="O266" s="627">
        <v>1</v>
      </c>
      <c r="P266" s="135"/>
      <c r="Q266" s="1142">
        <v>-0.5</v>
      </c>
      <c r="R266" s="596" t="s">
        <v>492</v>
      </c>
      <c r="S266" s="627">
        <v>1</v>
      </c>
      <c r="T266" s="135"/>
      <c r="U266" s="483">
        <v>0</v>
      </c>
    </row>
    <row r="267" spans="2:21" ht="27.75" customHeight="1">
      <c r="B267" s="621">
        <v>216</v>
      </c>
      <c r="C267" s="606" t="s">
        <v>1038</v>
      </c>
      <c r="D267" s="622">
        <v>1</v>
      </c>
      <c r="E267" s="1130">
        <f>(D267/G255)-1</f>
        <v>-0.66666666666666674</v>
      </c>
      <c r="F267" s="610" t="s">
        <v>494</v>
      </c>
      <c r="G267" s="627">
        <v>1</v>
      </c>
      <c r="H267" s="135"/>
      <c r="I267" s="631">
        <v>0</v>
      </c>
      <c r="J267" s="596" t="s">
        <v>499</v>
      </c>
      <c r="K267" s="627">
        <v>0</v>
      </c>
      <c r="L267" s="135"/>
      <c r="M267" s="483" t="s">
        <v>160</v>
      </c>
      <c r="N267" s="596" t="s">
        <v>496</v>
      </c>
      <c r="O267" s="627">
        <v>1</v>
      </c>
      <c r="P267" s="135"/>
      <c r="Q267" s="483" t="s">
        <v>160</v>
      </c>
      <c r="R267" s="596" t="s">
        <v>498</v>
      </c>
      <c r="S267" s="627">
        <v>1</v>
      </c>
      <c r="T267" s="135"/>
      <c r="U267" s="483" t="s">
        <v>160</v>
      </c>
    </row>
    <row r="268" spans="2:21" ht="27.75" customHeight="1">
      <c r="B268" s="621">
        <v>217</v>
      </c>
      <c r="C268" s="606" t="s">
        <v>1024</v>
      </c>
      <c r="D268" s="622">
        <v>1</v>
      </c>
      <c r="E268" s="464">
        <v>0</v>
      </c>
      <c r="F268" s="610" t="s">
        <v>495</v>
      </c>
      <c r="G268" s="627">
        <v>1</v>
      </c>
      <c r="H268" s="135"/>
      <c r="I268" s="1201">
        <v>-0.66666666666666674</v>
      </c>
      <c r="J268" s="597" t="s">
        <v>341</v>
      </c>
      <c r="K268" s="627">
        <v>0</v>
      </c>
      <c r="L268" s="135"/>
      <c r="M268" s="483" t="s">
        <v>160</v>
      </c>
      <c r="N268" s="596" t="s">
        <v>478</v>
      </c>
      <c r="O268" s="627">
        <v>1</v>
      </c>
      <c r="P268" s="135"/>
      <c r="Q268" s="483">
        <v>0</v>
      </c>
      <c r="R268" s="597" t="s">
        <v>341</v>
      </c>
      <c r="S268" s="627">
        <v>0</v>
      </c>
      <c r="T268" s="135"/>
      <c r="U268" s="483" t="s">
        <v>160</v>
      </c>
    </row>
    <row r="269" spans="2:21" ht="27.75" customHeight="1">
      <c r="B269" s="621">
        <v>218</v>
      </c>
      <c r="C269" s="606" t="s">
        <v>1041</v>
      </c>
      <c r="D269" s="622">
        <v>1</v>
      </c>
      <c r="E269" s="464">
        <v>0</v>
      </c>
      <c r="F269" s="610" t="s">
        <v>496</v>
      </c>
      <c r="G269" s="627">
        <v>1</v>
      </c>
      <c r="H269" s="135"/>
      <c r="I269" s="631" t="s">
        <v>160</v>
      </c>
      <c r="J269" s="596" t="s">
        <v>476</v>
      </c>
      <c r="K269" s="627">
        <v>0</v>
      </c>
      <c r="L269" s="135"/>
      <c r="M269" s="635" t="s">
        <v>160</v>
      </c>
      <c r="N269" s="596" t="s">
        <v>498</v>
      </c>
      <c r="O269" s="627">
        <v>1</v>
      </c>
      <c r="P269" s="135"/>
      <c r="Q269" s="483">
        <v>0</v>
      </c>
      <c r="R269" s="596" t="s">
        <v>494</v>
      </c>
      <c r="S269" s="627">
        <v>0</v>
      </c>
      <c r="T269" s="135"/>
      <c r="U269" s="483" t="s">
        <v>160</v>
      </c>
    </row>
    <row r="270" spans="2:21" ht="27.75" customHeight="1">
      <c r="B270" s="621">
        <v>219</v>
      </c>
      <c r="C270" s="606" t="s">
        <v>1059</v>
      </c>
      <c r="D270" s="622">
        <v>1</v>
      </c>
      <c r="E270" s="464">
        <v>0</v>
      </c>
      <c r="F270" s="610" t="s">
        <v>497</v>
      </c>
      <c r="G270" s="627">
        <v>1</v>
      </c>
      <c r="H270" s="135"/>
      <c r="I270" s="631">
        <v>0</v>
      </c>
      <c r="J270" s="596" t="s">
        <v>500</v>
      </c>
      <c r="K270" s="627">
        <v>0</v>
      </c>
      <c r="L270" s="135"/>
      <c r="M270" s="483" t="s">
        <v>160</v>
      </c>
      <c r="N270" s="596" t="s">
        <v>499</v>
      </c>
      <c r="O270" s="627">
        <v>0</v>
      </c>
      <c r="P270" s="135"/>
      <c r="Q270" s="483" t="s">
        <v>160</v>
      </c>
      <c r="R270" s="597" t="s">
        <v>500</v>
      </c>
      <c r="S270" s="627">
        <v>0</v>
      </c>
      <c r="T270" s="135"/>
      <c r="U270" s="483" t="s">
        <v>160</v>
      </c>
    </row>
    <row r="271" spans="2:21" ht="27.75" customHeight="1">
      <c r="B271" s="621">
        <v>220</v>
      </c>
      <c r="C271" s="606" t="s">
        <v>1061</v>
      </c>
      <c r="D271" s="622">
        <v>1</v>
      </c>
      <c r="E271" s="1130">
        <v>-0.85714285714285721</v>
      </c>
      <c r="F271" s="610" t="s">
        <v>498</v>
      </c>
      <c r="G271" s="627">
        <v>1</v>
      </c>
      <c r="H271" s="135"/>
      <c r="I271" s="631">
        <v>0</v>
      </c>
      <c r="J271" s="596" t="s">
        <v>501</v>
      </c>
      <c r="K271" s="627">
        <v>0</v>
      </c>
      <c r="L271" s="135"/>
      <c r="M271" s="483" t="s">
        <v>160</v>
      </c>
      <c r="N271" s="597" t="s">
        <v>341</v>
      </c>
      <c r="O271" s="627">
        <v>0</v>
      </c>
      <c r="P271" s="135"/>
      <c r="Q271" s="483" t="s">
        <v>160</v>
      </c>
      <c r="R271" s="596" t="s">
        <v>501</v>
      </c>
      <c r="S271" s="627">
        <v>0</v>
      </c>
      <c r="T271" s="135"/>
      <c r="U271" s="483" t="s">
        <v>160</v>
      </c>
    </row>
    <row r="272" spans="2:21" ht="27.75" customHeight="1">
      <c r="B272" s="621">
        <v>221</v>
      </c>
      <c r="C272" s="655" t="s">
        <v>953</v>
      </c>
      <c r="D272" s="622">
        <v>0</v>
      </c>
      <c r="E272" s="640" t="s">
        <v>160</v>
      </c>
      <c r="F272" s="610" t="s">
        <v>499</v>
      </c>
      <c r="G272" s="627">
        <v>0</v>
      </c>
      <c r="H272" s="135"/>
      <c r="I272" s="631" t="s">
        <v>160</v>
      </c>
      <c r="J272" s="596" t="s">
        <v>496</v>
      </c>
      <c r="K272" s="627">
        <v>0</v>
      </c>
      <c r="L272" s="135"/>
      <c r="M272" s="483" t="s">
        <v>160</v>
      </c>
      <c r="N272" s="597" t="s">
        <v>494</v>
      </c>
      <c r="O272" s="627">
        <v>0</v>
      </c>
      <c r="P272" s="135"/>
      <c r="Q272" s="483" t="s">
        <v>160</v>
      </c>
      <c r="R272" s="597" t="s">
        <v>496</v>
      </c>
      <c r="S272" s="627">
        <v>0</v>
      </c>
      <c r="T272" s="135"/>
      <c r="U272" s="483" t="s">
        <v>160</v>
      </c>
    </row>
    <row r="273" spans="2:21" ht="27.75" customHeight="1">
      <c r="B273" s="621">
        <v>222</v>
      </c>
      <c r="C273" s="606" t="s">
        <v>1062</v>
      </c>
      <c r="D273" s="622">
        <v>0</v>
      </c>
      <c r="E273" s="640" t="s">
        <v>160</v>
      </c>
      <c r="F273" s="617" t="s">
        <v>341</v>
      </c>
      <c r="G273" s="627">
        <v>0</v>
      </c>
      <c r="H273" s="135"/>
      <c r="I273" s="631" t="s">
        <v>160</v>
      </c>
      <c r="J273" s="596" t="s">
        <v>502</v>
      </c>
      <c r="K273" s="627">
        <v>0</v>
      </c>
      <c r="L273" s="135"/>
      <c r="M273" s="483" t="s">
        <v>160</v>
      </c>
      <c r="N273" s="597" t="s">
        <v>500</v>
      </c>
      <c r="O273" s="627">
        <v>0</v>
      </c>
      <c r="P273" s="135"/>
      <c r="Q273" s="483" t="s">
        <v>160</v>
      </c>
      <c r="R273" s="597" t="s">
        <v>473</v>
      </c>
      <c r="S273" s="627">
        <v>0</v>
      </c>
      <c r="T273" s="135"/>
      <c r="U273" s="483" t="s">
        <v>160</v>
      </c>
    </row>
    <row r="274" spans="2:21" ht="27.75" customHeight="1">
      <c r="B274" s="621">
        <v>223</v>
      </c>
      <c r="C274" s="606" t="s">
        <v>1051</v>
      </c>
      <c r="D274" s="622">
        <v>0</v>
      </c>
      <c r="E274" s="640" t="s">
        <v>160</v>
      </c>
      <c r="F274" s="610" t="s">
        <v>500</v>
      </c>
      <c r="G274" s="627">
        <v>0</v>
      </c>
      <c r="H274" s="135"/>
      <c r="I274" s="631" t="s">
        <v>160</v>
      </c>
      <c r="J274" s="597" t="s">
        <v>465</v>
      </c>
      <c r="K274" s="627">
        <v>0</v>
      </c>
      <c r="L274" s="135"/>
      <c r="M274" s="483" t="s">
        <v>160</v>
      </c>
      <c r="N274" s="596" t="s">
        <v>501</v>
      </c>
      <c r="O274" s="627">
        <v>0</v>
      </c>
      <c r="P274" s="135"/>
      <c r="Q274" s="483" t="s">
        <v>160</v>
      </c>
      <c r="R274" s="596" t="s">
        <v>488</v>
      </c>
      <c r="S274" s="627">
        <v>0</v>
      </c>
      <c r="T274" s="135"/>
      <c r="U274" s="483" t="s">
        <v>160</v>
      </c>
    </row>
    <row r="275" spans="2:21" ht="27.75" customHeight="1">
      <c r="B275" s="621">
        <v>224</v>
      </c>
      <c r="C275" s="606" t="s">
        <v>1057</v>
      </c>
      <c r="D275" s="622">
        <v>0</v>
      </c>
      <c r="E275" s="640" t="s">
        <v>160</v>
      </c>
      <c r="F275" s="610" t="s">
        <v>501</v>
      </c>
      <c r="G275" s="627">
        <v>0</v>
      </c>
      <c r="H275" s="135"/>
      <c r="I275" s="631" t="s">
        <v>160</v>
      </c>
      <c r="J275" s="597" t="s">
        <v>472</v>
      </c>
      <c r="K275" s="627">
        <v>0</v>
      </c>
      <c r="L275" s="135"/>
      <c r="M275" s="483" t="s">
        <v>160</v>
      </c>
      <c r="N275" s="596" t="s">
        <v>497</v>
      </c>
      <c r="O275" s="627">
        <v>0</v>
      </c>
      <c r="P275" s="135"/>
      <c r="Q275" s="483" t="s">
        <v>160</v>
      </c>
      <c r="R275" s="596" t="s">
        <v>372</v>
      </c>
      <c r="S275" s="627">
        <v>0</v>
      </c>
      <c r="T275" s="135"/>
      <c r="U275" s="483" t="s">
        <v>160</v>
      </c>
    </row>
    <row r="276" spans="2:21" ht="27.75" customHeight="1" thickBot="1">
      <c r="B276" s="619">
        <v>225</v>
      </c>
      <c r="C276" s="607"/>
      <c r="D276" s="729"/>
      <c r="E276" s="641"/>
      <c r="F276" s="611" t="s">
        <v>1064</v>
      </c>
      <c r="G276" s="628">
        <v>0</v>
      </c>
      <c r="H276" s="136"/>
      <c r="I276" s="643" t="s">
        <v>160</v>
      </c>
      <c r="J276" s="598"/>
      <c r="K276" s="644"/>
      <c r="L276" s="136"/>
      <c r="M276" s="484"/>
      <c r="N276" s="598"/>
      <c r="O276" s="644"/>
      <c r="P276" s="136"/>
      <c r="Q276" s="484"/>
      <c r="R276" s="598"/>
      <c r="S276" s="644"/>
      <c r="T276" s="136"/>
      <c r="U276" s="484"/>
    </row>
    <row r="277" spans="2:21" ht="38.1" customHeight="1">
      <c r="B277" s="1488" t="s">
        <v>1075</v>
      </c>
      <c r="C277" s="1488"/>
      <c r="D277" s="1488"/>
      <c r="E277" s="1488"/>
      <c r="F277" s="1488"/>
      <c r="G277" s="1488"/>
      <c r="H277" s="1488"/>
      <c r="I277" s="1488"/>
      <c r="J277" s="1488"/>
      <c r="K277" s="1488"/>
      <c r="L277" s="1488"/>
      <c r="M277" s="1488"/>
      <c r="N277" s="1488"/>
      <c r="O277" s="1488"/>
      <c r="P277" s="1488"/>
      <c r="Q277" s="1488"/>
      <c r="R277" s="1488"/>
      <c r="S277" s="1488"/>
      <c r="T277" s="1488"/>
      <c r="U277" s="1488"/>
    </row>
    <row r="278" spans="2:21" ht="17.25" customHeight="1">
      <c r="F278" s="1489"/>
      <c r="G278" s="1489"/>
      <c r="H278" s="1489"/>
      <c r="I278" s="1489"/>
      <c r="J278" s="1489"/>
      <c r="K278" s="1489"/>
      <c r="L278" s="1489"/>
      <c r="M278" s="1489"/>
      <c r="N278" s="1489"/>
      <c r="O278" s="1489"/>
      <c r="P278" s="1489"/>
      <c r="Q278" s="1489"/>
      <c r="R278" s="1489"/>
      <c r="S278" s="1489"/>
      <c r="T278" s="203"/>
    </row>
  </sheetData>
  <mergeCells count="101">
    <mergeCell ref="B5:B6"/>
    <mergeCell ref="F5:I5"/>
    <mergeCell ref="J5:M5"/>
    <mergeCell ref="N5:Q5"/>
    <mergeCell ref="R5:U5"/>
    <mergeCell ref="G6:H6"/>
    <mergeCell ref="K6:L6"/>
    <mergeCell ref="O6:P6"/>
    <mergeCell ref="S6:T6"/>
    <mergeCell ref="C5:E5"/>
    <mergeCell ref="F37:S37"/>
    <mergeCell ref="B39:B40"/>
    <mergeCell ref="F39:I39"/>
    <mergeCell ref="J39:M39"/>
    <mergeCell ref="N39:Q39"/>
    <mergeCell ref="R39:U39"/>
    <mergeCell ref="G40:H40"/>
    <mergeCell ref="K40:L40"/>
    <mergeCell ref="S40:T40"/>
    <mergeCell ref="O40:P40"/>
    <mergeCell ref="C39:E39"/>
    <mergeCell ref="F68:S68"/>
    <mergeCell ref="B70:B71"/>
    <mergeCell ref="F70:I70"/>
    <mergeCell ref="J70:M70"/>
    <mergeCell ref="N70:Q70"/>
    <mergeCell ref="R70:U70"/>
    <mergeCell ref="G71:H71"/>
    <mergeCell ref="K71:L71"/>
    <mergeCell ref="O71:P71"/>
    <mergeCell ref="S71:T71"/>
    <mergeCell ref="C70:E70"/>
    <mergeCell ref="F98:S98"/>
    <mergeCell ref="B100:B101"/>
    <mergeCell ref="F100:I100"/>
    <mergeCell ref="J100:M100"/>
    <mergeCell ref="N100:Q100"/>
    <mergeCell ref="R100:U100"/>
    <mergeCell ref="G101:H101"/>
    <mergeCell ref="K101:L101"/>
    <mergeCell ref="O101:P101"/>
    <mergeCell ref="S101:T101"/>
    <mergeCell ref="C100:E100"/>
    <mergeCell ref="F128:S128"/>
    <mergeCell ref="B130:B131"/>
    <mergeCell ref="F130:I130"/>
    <mergeCell ref="J130:M130"/>
    <mergeCell ref="N130:Q130"/>
    <mergeCell ref="R130:U130"/>
    <mergeCell ref="G131:H131"/>
    <mergeCell ref="K131:L131"/>
    <mergeCell ref="O131:P131"/>
    <mergeCell ref="S131:T131"/>
    <mergeCell ref="C130:E130"/>
    <mergeCell ref="F158:S158"/>
    <mergeCell ref="B160:B161"/>
    <mergeCell ref="F160:I160"/>
    <mergeCell ref="J160:M160"/>
    <mergeCell ref="N160:Q160"/>
    <mergeCell ref="R160:U160"/>
    <mergeCell ref="G161:H161"/>
    <mergeCell ref="K161:L161"/>
    <mergeCell ref="O161:P161"/>
    <mergeCell ref="S161:T161"/>
    <mergeCell ref="C160:E160"/>
    <mergeCell ref="C220:E220"/>
    <mergeCell ref="F188:S188"/>
    <mergeCell ref="B190:B191"/>
    <mergeCell ref="F190:I190"/>
    <mergeCell ref="J190:M190"/>
    <mergeCell ref="N190:Q190"/>
    <mergeCell ref="R190:U190"/>
    <mergeCell ref="G191:H191"/>
    <mergeCell ref="K191:L191"/>
    <mergeCell ref="O191:P191"/>
    <mergeCell ref="S191:T191"/>
    <mergeCell ref="C190:E190"/>
    <mergeCell ref="B277:U277"/>
    <mergeCell ref="B66:U66"/>
    <mergeCell ref="F278:S278"/>
    <mergeCell ref="F248:S248"/>
    <mergeCell ref="B250:B251"/>
    <mergeCell ref="F250:I250"/>
    <mergeCell ref="J250:M250"/>
    <mergeCell ref="N250:Q250"/>
    <mergeCell ref="R250:U250"/>
    <mergeCell ref="G251:H251"/>
    <mergeCell ref="K251:L251"/>
    <mergeCell ref="O251:P251"/>
    <mergeCell ref="S251:T251"/>
    <mergeCell ref="C250:E250"/>
    <mergeCell ref="F218:S218"/>
    <mergeCell ref="B220:B221"/>
    <mergeCell ref="F220:I220"/>
    <mergeCell ref="J220:M220"/>
    <mergeCell ref="N220:Q220"/>
    <mergeCell ref="R220:U220"/>
    <mergeCell ref="G221:H221"/>
    <mergeCell ref="K221:L221"/>
    <mergeCell ref="O221:P221"/>
    <mergeCell ref="S221:T221"/>
  </mergeCells>
  <phoneticPr fontId="34"/>
  <pageMargins left="0" right="0" top="0" bottom="0" header="0" footer="0"/>
  <pageSetup paperSize="9" orientation="portrait" r:id="rId1"/>
  <headerFooter alignWithMargins="0"/>
  <rowBreaks count="8" manualBreakCount="8">
    <brk id="35" max="20" man="1"/>
    <brk id="66" max="16383" man="1"/>
    <brk id="96" max="16383" man="1"/>
    <brk id="126" max="16383" man="1"/>
    <brk id="156" max="16383" man="1"/>
    <brk id="186" max="16383" man="1"/>
    <brk id="216" max="16383" man="1"/>
    <brk id="2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29"/>
  <sheetViews>
    <sheetView view="pageBreakPreview" zoomScaleNormal="100" zoomScaleSheetLayoutView="100" workbookViewId="0">
      <selection activeCell="L64" sqref="L64"/>
    </sheetView>
  </sheetViews>
  <sheetFormatPr defaultRowHeight="13.5"/>
  <cols>
    <col min="1" max="10" width="8.125" customWidth="1"/>
  </cols>
  <sheetData>
    <row r="1" spans="1:10" ht="59.25" customHeight="1">
      <c r="A1" s="1223"/>
      <c r="B1" s="1223"/>
      <c r="C1" s="1223"/>
      <c r="D1" s="1223"/>
      <c r="E1" s="1223"/>
      <c r="F1" s="1223"/>
      <c r="G1" s="1223"/>
      <c r="H1" s="1223"/>
      <c r="I1" s="1223"/>
      <c r="J1" s="1223"/>
    </row>
    <row r="9" spans="1:10" ht="21">
      <c r="D9" s="1231" t="s">
        <v>609</v>
      </c>
      <c r="E9" s="1231"/>
      <c r="F9" s="1231"/>
      <c r="G9" s="1231"/>
    </row>
    <row r="11" spans="1:10" ht="14.25" thickBot="1"/>
    <row r="12" spans="1:10" ht="23.25" customHeight="1">
      <c r="A12" s="1232" t="s">
        <v>1750</v>
      </c>
      <c r="B12" s="1233"/>
      <c r="C12" s="1233"/>
      <c r="D12" s="1233"/>
      <c r="E12" s="1233"/>
      <c r="F12" s="1233"/>
      <c r="G12" s="1233"/>
      <c r="H12" s="1233"/>
      <c r="I12" s="1233"/>
      <c r="J12" s="1234"/>
    </row>
    <row r="13" spans="1:10" ht="23.25" customHeight="1">
      <c r="A13" s="1235"/>
      <c r="B13" s="1236"/>
      <c r="C13" s="1236"/>
      <c r="D13" s="1236"/>
      <c r="E13" s="1236"/>
      <c r="F13" s="1236"/>
      <c r="G13" s="1236"/>
      <c r="H13" s="1236"/>
      <c r="I13" s="1236"/>
      <c r="J13" s="1237"/>
    </row>
    <row r="14" spans="1:10" ht="23.25" customHeight="1">
      <c r="A14" s="1235"/>
      <c r="B14" s="1236"/>
      <c r="C14" s="1236"/>
      <c r="D14" s="1236"/>
      <c r="E14" s="1236"/>
      <c r="F14" s="1236"/>
      <c r="G14" s="1236"/>
      <c r="H14" s="1236"/>
      <c r="I14" s="1236"/>
      <c r="J14" s="1237"/>
    </row>
    <row r="15" spans="1:10" ht="23.25" customHeight="1">
      <c r="A15" s="1235"/>
      <c r="B15" s="1236"/>
      <c r="C15" s="1236"/>
      <c r="D15" s="1236"/>
      <c r="E15" s="1236"/>
      <c r="F15" s="1236"/>
      <c r="G15" s="1236"/>
      <c r="H15" s="1236"/>
      <c r="I15" s="1236"/>
      <c r="J15" s="1237"/>
    </row>
    <row r="16" spans="1:10" ht="23.25" customHeight="1">
      <c r="A16" s="1235"/>
      <c r="B16" s="1236"/>
      <c r="C16" s="1236"/>
      <c r="D16" s="1236"/>
      <c r="E16" s="1236"/>
      <c r="F16" s="1236"/>
      <c r="G16" s="1236"/>
      <c r="H16" s="1236"/>
      <c r="I16" s="1236"/>
      <c r="J16" s="1237"/>
    </row>
    <row r="17" spans="1:10" ht="23.25" customHeight="1">
      <c r="A17" s="1235"/>
      <c r="B17" s="1236"/>
      <c r="C17" s="1236"/>
      <c r="D17" s="1236"/>
      <c r="E17" s="1236"/>
      <c r="F17" s="1236"/>
      <c r="G17" s="1236"/>
      <c r="H17" s="1236"/>
      <c r="I17" s="1236"/>
      <c r="J17" s="1237"/>
    </row>
    <row r="18" spans="1:10" ht="23.25" customHeight="1">
      <c r="A18" s="1235"/>
      <c r="B18" s="1236"/>
      <c r="C18" s="1236"/>
      <c r="D18" s="1236"/>
      <c r="E18" s="1236"/>
      <c r="F18" s="1236"/>
      <c r="G18" s="1236"/>
      <c r="H18" s="1236"/>
      <c r="I18" s="1236"/>
      <c r="J18" s="1237"/>
    </row>
    <row r="19" spans="1:10" ht="23.25" customHeight="1">
      <c r="A19" s="1235"/>
      <c r="B19" s="1236"/>
      <c r="C19" s="1236"/>
      <c r="D19" s="1236"/>
      <c r="E19" s="1236"/>
      <c r="F19" s="1236"/>
      <c r="G19" s="1236"/>
      <c r="H19" s="1236"/>
      <c r="I19" s="1236"/>
      <c r="J19" s="1237"/>
    </row>
    <row r="20" spans="1:10" ht="23.25" customHeight="1">
      <c r="A20" s="1235"/>
      <c r="B20" s="1236"/>
      <c r="C20" s="1236"/>
      <c r="D20" s="1236"/>
      <c r="E20" s="1236"/>
      <c r="F20" s="1236"/>
      <c r="G20" s="1236"/>
      <c r="H20" s="1236"/>
      <c r="I20" s="1236"/>
      <c r="J20" s="1237"/>
    </row>
    <row r="21" spans="1:10" ht="23.25" customHeight="1">
      <c r="A21" s="1235"/>
      <c r="B21" s="1236"/>
      <c r="C21" s="1236"/>
      <c r="D21" s="1236"/>
      <c r="E21" s="1236"/>
      <c r="F21" s="1236"/>
      <c r="G21" s="1236"/>
      <c r="H21" s="1236"/>
      <c r="I21" s="1236"/>
      <c r="J21" s="1237"/>
    </row>
    <row r="22" spans="1:10" ht="23.25" customHeight="1">
      <c r="A22" s="1235"/>
      <c r="B22" s="1236"/>
      <c r="C22" s="1236"/>
      <c r="D22" s="1236"/>
      <c r="E22" s="1236"/>
      <c r="F22" s="1236"/>
      <c r="G22" s="1236"/>
      <c r="H22" s="1236"/>
      <c r="I22" s="1236"/>
      <c r="J22" s="1237"/>
    </row>
    <row r="23" spans="1:10" ht="23.25" customHeight="1">
      <c r="A23" s="1235"/>
      <c r="B23" s="1236"/>
      <c r="C23" s="1236"/>
      <c r="D23" s="1236"/>
      <c r="E23" s="1236"/>
      <c r="F23" s="1236"/>
      <c r="G23" s="1236"/>
      <c r="H23" s="1236"/>
      <c r="I23" s="1236"/>
      <c r="J23" s="1237"/>
    </row>
    <row r="24" spans="1:10" ht="23.25" customHeight="1">
      <c r="A24" s="1235"/>
      <c r="B24" s="1236"/>
      <c r="C24" s="1236"/>
      <c r="D24" s="1236"/>
      <c r="E24" s="1236"/>
      <c r="F24" s="1236"/>
      <c r="G24" s="1236"/>
      <c r="H24" s="1236"/>
      <c r="I24" s="1236"/>
      <c r="J24" s="1237"/>
    </row>
    <row r="25" spans="1:10" ht="23.25" customHeight="1">
      <c r="A25" s="1235"/>
      <c r="B25" s="1236"/>
      <c r="C25" s="1236"/>
      <c r="D25" s="1236"/>
      <c r="E25" s="1236"/>
      <c r="F25" s="1236"/>
      <c r="G25" s="1236"/>
      <c r="H25" s="1236"/>
      <c r="I25" s="1236"/>
      <c r="J25" s="1237"/>
    </row>
    <row r="26" spans="1:10" ht="23.25" customHeight="1">
      <c r="A26" s="1235"/>
      <c r="B26" s="1236"/>
      <c r="C26" s="1236"/>
      <c r="D26" s="1236"/>
      <c r="E26" s="1236"/>
      <c r="F26" s="1236"/>
      <c r="G26" s="1236"/>
      <c r="H26" s="1236"/>
      <c r="I26" s="1236"/>
      <c r="J26" s="1237"/>
    </row>
    <row r="27" spans="1:10" ht="23.25" customHeight="1">
      <c r="A27" s="1235"/>
      <c r="B27" s="1236"/>
      <c r="C27" s="1236"/>
      <c r="D27" s="1236"/>
      <c r="E27" s="1236"/>
      <c r="F27" s="1236"/>
      <c r="G27" s="1236"/>
      <c r="H27" s="1236"/>
      <c r="I27" s="1236"/>
      <c r="J27" s="1237"/>
    </row>
    <row r="28" spans="1:10" ht="23.25" customHeight="1" thickBot="1">
      <c r="A28" s="1238"/>
      <c r="B28" s="1239"/>
      <c r="C28" s="1239"/>
      <c r="D28" s="1239"/>
      <c r="E28" s="1239"/>
      <c r="F28" s="1239"/>
      <c r="G28" s="1239"/>
      <c r="H28" s="1239"/>
      <c r="I28" s="1239"/>
      <c r="J28" s="1240"/>
    </row>
    <row r="29" spans="1:10" ht="105" customHeight="1"/>
  </sheetData>
  <mergeCells count="3">
    <mergeCell ref="A1:J1"/>
    <mergeCell ref="D9:G9"/>
    <mergeCell ref="A12:J28"/>
  </mergeCells>
  <phoneticPr fontId="34"/>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55" zoomScaleNormal="100" zoomScaleSheetLayoutView="55" workbookViewId="0">
      <selection activeCell="P11" sqref="P11"/>
    </sheetView>
  </sheetViews>
  <sheetFormatPr defaultRowHeight="13.5"/>
  <cols>
    <col min="1" max="9" width="8.125" customWidth="1"/>
    <col min="10" max="10" width="23.5" customWidth="1"/>
    <col min="11" max="11" width="4.75" customWidth="1"/>
  </cols>
  <sheetData>
    <row r="1" spans="1:11" ht="189" customHeight="1">
      <c r="A1" s="1241"/>
      <c r="B1" s="1241"/>
      <c r="C1" s="1241"/>
      <c r="D1" s="1241"/>
      <c r="E1" s="1241"/>
      <c r="F1" s="1241"/>
      <c r="G1" s="1241"/>
      <c r="H1" s="1241"/>
      <c r="I1" s="1241"/>
      <c r="J1" s="1241"/>
      <c r="K1" s="858"/>
    </row>
    <row r="2" spans="1:11" ht="43.5" customHeight="1">
      <c r="A2" s="859"/>
      <c r="B2" s="859"/>
      <c r="C2" s="859"/>
      <c r="D2" s="859"/>
      <c r="E2" s="859"/>
      <c r="F2" s="859"/>
      <c r="G2" s="859"/>
      <c r="H2" s="859"/>
      <c r="I2" s="859"/>
      <c r="J2" s="859"/>
      <c r="K2" s="859"/>
    </row>
    <row r="3" spans="1:11" ht="39" customHeight="1">
      <c r="A3" s="855"/>
      <c r="B3" s="856"/>
      <c r="C3" s="856"/>
      <c r="D3" s="856"/>
      <c r="E3" s="856"/>
      <c r="F3" s="856"/>
      <c r="G3" s="857"/>
      <c r="H3" s="1244" t="s">
        <v>1223</v>
      </c>
      <c r="I3" s="1245"/>
      <c r="J3" s="1246"/>
      <c r="K3" s="860"/>
    </row>
    <row r="4" spans="1:11" ht="27.75" customHeight="1">
      <c r="A4" s="860"/>
      <c r="B4" s="860"/>
      <c r="C4" s="860"/>
      <c r="D4" s="860"/>
      <c r="E4" s="860"/>
      <c r="F4" s="860"/>
      <c r="G4" s="860"/>
      <c r="H4" s="860"/>
      <c r="I4" s="860"/>
      <c r="J4" s="860"/>
      <c r="K4" s="860"/>
    </row>
    <row r="5" spans="1:11" ht="39" customHeight="1">
      <c r="A5" s="1242" t="s">
        <v>1224</v>
      </c>
      <c r="B5" s="1243"/>
      <c r="C5" s="1243"/>
      <c r="D5" s="1243"/>
      <c r="E5" s="1243"/>
      <c r="F5" s="1243"/>
      <c r="G5" s="1243"/>
      <c r="H5" s="1243"/>
      <c r="I5" s="1243"/>
      <c r="J5" s="1243"/>
      <c r="K5" s="860"/>
    </row>
    <row r="6" spans="1:11" ht="9.75" customHeight="1">
      <c r="A6" s="1242"/>
      <c r="B6" s="1243"/>
      <c r="C6" s="1243"/>
      <c r="D6" s="1243"/>
      <c r="E6" s="1243"/>
      <c r="F6" s="1243"/>
      <c r="G6" s="1243"/>
      <c r="H6" s="1243"/>
      <c r="I6" s="1243"/>
      <c r="J6" s="1243"/>
      <c r="K6" s="860"/>
    </row>
    <row r="7" spans="1:11" ht="39" customHeight="1">
      <c r="A7" s="1242" t="s">
        <v>1225</v>
      </c>
      <c r="B7" s="1243"/>
      <c r="C7" s="1243"/>
      <c r="D7" s="1243"/>
      <c r="E7" s="1243"/>
      <c r="F7" s="1243"/>
      <c r="G7" s="1243"/>
      <c r="H7" s="1243"/>
      <c r="I7" s="1243"/>
      <c r="J7" s="1243"/>
      <c r="K7" s="860"/>
    </row>
    <row r="8" spans="1:11" ht="9.75" customHeight="1">
      <c r="A8" s="1242"/>
      <c r="B8" s="1243"/>
      <c r="C8" s="1243"/>
      <c r="D8" s="1243"/>
      <c r="E8" s="1243"/>
      <c r="F8" s="1243"/>
      <c r="G8" s="1243"/>
      <c r="H8" s="1243"/>
      <c r="I8" s="1243"/>
      <c r="J8" s="1243"/>
      <c r="K8" s="860"/>
    </row>
    <row r="9" spans="1:11" ht="39" customHeight="1">
      <c r="A9" s="1247"/>
      <c r="B9" s="1248"/>
      <c r="C9" s="1248"/>
      <c r="D9" s="1248"/>
      <c r="E9" s="1248"/>
      <c r="F9" s="1248"/>
      <c r="G9" s="1248"/>
      <c r="H9" s="1248"/>
      <c r="I9" s="1248"/>
      <c r="J9" s="1248"/>
      <c r="K9" s="861"/>
    </row>
    <row r="10" spans="1:11" ht="202.5" customHeight="1">
      <c r="A10" s="1241"/>
      <c r="B10" s="1241"/>
      <c r="C10" s="1241"/>
      <c r="D10" s="1241"/>
      <c r="E10" s="1241"/>
      <c r="F10" s="1241"/>
      <c r="G10" s="1241"/>
      <c r="H10" s="1241"/>
      <c r="I10" s="1241"/>
      <c r="J10" s="1241"/>
      <c r="K10" s="858"/>
    </row>
    <row r="11" spans="1:11" ht="202.5" customHeight="1">
      <c r="A11" s="1241"/>
      <c r="B11" s="1241"/>
      <c r="C11" s="1241"/>
      <c r="D11" s="1241"/>
      <c r="E11" s="1241"/>
      <c r="F11" s="1241"/>
      <c r="G11" s="1241"/>
      <c r="H11" s="1241"/>
      <c r="I11" s="1241"/>
      <c r="J11" s="1241"/>
      <c r="K11" s="858"/>
    </row>
    <row r="12" spans="1:11" ht="28.5" customHeight="1">
      <c r="A12" s="1241"/>
      <c r="B12" s="1241"/>
      <c r="C12" s="1241"/>
      <c r="D12" s="1241"/>
      <c r="E12" s="1241"/>
      <c r="F12" s="1241"/>
      <c r="G12" s="1241"/>
      <c r="H12" s="1241"/>
      <c r="I12" s="1241"/>
      <c r="J12" s="1241"/>
      <c r="K12" s="858"/>
    </row>
    <row r="13" spans="1:11" ht="202.5" customHeight="1">
      <c r="A13" s="1241"/>
      <c r="B13" s="1241"/>
      <c r="C13" s="1241"/>
      <c r="D13" s="1241"/>
      <c r="E13" s="1241"/>
      <c r="F13" s="1241"/>
      <c r="G13" s="1241"/>
      <c r="H13" s="1241"/>
      <c r="I13" s="1241"/>
      <c r="J13" s="1241"/>
      <c r="K13" s="858"/>
    </row>
  </sheetData>
  <mergeCells count="11">
    <mergeCell ref="A13:J13"/>
    <mergeCell ref="A10:J10"/>
    <mergeCell ref="A11:J11"/>
    <mergeCell ref="A12:J12"/>
    <mergeCell ref="A1:J1"/>
    <mergeCell ref="A5:J5"/>
    <mergeCell ref="A7:J7"/>
    <mergeCell ref="H3:J3"/>
    <mergeCell ref="A6:J6"/>
    <mergeCell ref="A8:J8"/>
    <mergeCell ref="A9:J9"/>
  </mergeCells>
  <phoneticPr fontId="34"/>
  <pageMargins left="0.23622047244094491" right="0.19685039370078741" top="0.37" bottom="0.3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164"/>
  <sheetViews>
    <sheetView view="pageBreakPreview" topLeftCell="A7" zoomScaleNormal="100" zoomScaleSheetLayoutView="100" workbookViewId="0">
      <selection activeCell="A33" sqref="A33:J33"/>
    </sheetView>
  </sheetViews>
  <sheetFormatPr defaultRowHeight="13.5"/>
  <cols>
    <col min="1" max="10" width="8.125" customWidth="1"/>
  </cols>
  <sheetData>
    <row r="1" spans="1:10" ht="39" customHeight="1">
      <c r="A1" s="1290" t="s">
        <v>1170</v>
      </c>
      <c r="B1" s="1291"/>
      <c r="C1" s="1291"/>
      <c r="D1" s="1291"/>
      <c r="E1" s="1291"/>
      <c r="F1" s="1291"/>
      <c r="G1" s="1291"/>
      <c r="H1" s="1291"/>
      <c r="I1" s="1291"/>
      <c r="J1" s="1291"/>
    </row>
    <row r="3" spans="1:10" ht="201.75" customHeight="1">
      <c r="A3" s="1236" t="s">
        <v>1169</v>
      </c>
      <c r="B3" s="1236"/>
      <c r="C3" s="1236"/>
      <c r="D3" s="1236"/>
      <c r="E3" s="1236"/>
      <c r="F3" s="1236"/>
      <c r="G3" s="1236"/>
      <c r="H3" s="1236"/>
      <c r="I3" s="1236"/>
      <c r="J3" s="1236"/>
    </row>
    <row r="5" spans="1:10" ht="258" customHeight="1">
      <c r="A5" s="1236" t="s">
        <v>1738</v>
      </c>
      <c r="B5" s="1236"/>
      <c r="C5" s="1236"/>
      <c r="D5" s="1236"/>
      <c r="E5" s="1236"/>
      <c r="F5" s="1236"/>
      <c r="G5" s="1236"/>
      <c r="H5" s="1236"/>
      <c r="I5" s="1236"/>
      <c r="J5" s="1236"/>
    </row>
    <row r="6" spans="1:10">
      <c r="A6" s="178"/>
      <c r="B6" s="178"/>
      <c r="C6" s="178"/>
      <c r="D6" s="178"/>
      <c r="E6" s="178"/>
      <c r="F6" s="178"/>
      <c r="G6" s="178"/>
      <c r="H6" s="178"/>
      <c r="I6" s="178"/>
      <c r="J6" s="178"/>
    </row>
    <row r="7" spans="1:10" ht="263.25" customHeight="1">
      <c r="A7" s="1227" t="s">
        <v>1191</v>
      </c>
      <c r="B7" s="1227"/>
      <c r="C7" s="1227"/>
      <c r="D7" s="1227"/>
      <c r="E7" s="1227"/>
      <c r="F7" s="1227"/>
      <c r="G7" s="1227"/>
      <c r="H7" s="1227"/>
      <c r="I7" s="1227"/>
      <c r="J7" s="1227"/>
    </row>
    <row r="8" spans="1:10">
      <c r="A8" s="2"/>
      <c r="B8" s="2"/>
      <c r="C8" s="2"/>
      <c r="D8" s="2"/>
      <c r="E8" s="2"/>
      <c r="F8" s="2"/>
      <c r="G8" s="2"/>
      <c r="H8" s="2"/>
      <c r="I8" s="2"/>
      <c r="J8" s="2"/>
    </row>
    <row r="9" spans="1:10" ht="82.5" customHeight="1">
      <c r="A9" s="1236" t="s">
        <v>588</v>
      </c>
      <c r="B9" s="1227"/>
      <c r="C9" s="1227"/>
      <c r="D9" s="1227"/>
      <c r="E9" s="1227"/>
      <c r="F9" s="1227"/>
      <c r="G9" s="1227"/>
      <c r="H9" s="1227"/>
      <c r="I9" s="1227"/>
      <c r="J9" s="1227"/>
    </row>
    <row r="11" spans="1:10" ht="108.75" customHeight="1">
      <c r="A11" s="1293" t="s">
        <v>558</v>
      </c>
      <c r="B11" s="1293"/>
      <c r="C11" s="1293"/>
      <c r="D11" s="1293"/>
      <c r="E11" s="1293"/>
      <c r="F11" s="1293"/>
      <c r="G11" s="1293"/>
      <c r="H11" s="1293"/>
      <c r="I11" s="1293"/>
      <c r="J11" s="1293"/>
    </row>
    <row r="13" spans="1:10" ht="159" customHeight="1">
      <c r="A13" s="1227" t="s">
        <v>1192</v>
      </c>
      <c r="B13" s="1227"/>
      <c r="C13" s="1227"/>
      <c r="D13" s="1227"/>
      <c r="E13" s="1227"/>
      <c r="F13" s="1227"/>
      <c r="G13" s="1227"/>
      <c r="H13" s="1227"/>
      <c r="I13" s="1227"/>
      <c r="J13" s="1227"/>
    </row>
    <row r="15" spans="1:10" ht="140.25" customHeight="1">
      <c r="A15" s="1227" t="s">
        <v>1193</v>
      </c>
      <c r="B15" s="1227"/>
      <c r="C15" s="1227"/>
      <c r="D15" s="1227"/>
      <c r="E15" s="1227"/>
      <c r="F15" s="1227"/>
      <c r="G15" s="1227"/>
      <c r="H15" s="1227"/>
      <c r="I15" s="1227"/>
      <c r="J15" s="1227"/>
    </row>
    <row r="17" spans="1:10" ht="207.75" customHeight="1">
      <c r="A17" s="1227" t="s">
        <v>1194</v>
      </c>
      <c r="B17" s="1227"/>
      <c r="C17" s="1227"/>
      <c r="D17" s="1227"/>
      <c r="E17" s="1227"/>
      <c r="F17" s="1227"/>
      <c r="G17" s="1227"/>
      <c r="H17" s="1227"/>
      <c r="I17" s="1227"/>
      <c r="J17" s="1227"/>
    </row>
    <row r="18" spans="1:10" ht="15" customHeight="1"/>
    <row r="19" spans="1:10" ht="121.5" customHeight="1">
      <c r="A19" s="1250" t="s">
        <v>1758</v>
      </c>
      <c r="B19" s="1292"/>
      <c r="C19" s="1292"/>
      <c r="D19" s="1292"/>
      <c r="E19" s="1292"/>
      <c r="F19" s="1292"/>
      <c r="G19" s="1292"/>
      <c r="H19" s="1292"/>
      <c r="I19" s="1292"/>
      <c r="J19" s="1292"/>
    </row>
    <row r="21" spans="1:10" ht="41.25" customHeight="1">
      <c r="A21" s="1227" t="s">
        <v>1122</v>
      </c>
      <c r="B21" s="1227"/>
      <c r="C21" s="1227"/>
      <c r="D21" s="1227"/>
      <c r="E21" s="1227"/>
      <c r="F21" s="1227"/>
      <c r="G21" s="1227"/>
      <c r="H21" s="1227"/>
      <c r="I21" s="1227"/>
      <c r="J21" s="1227"/>
    </row>
    <row r="22" spans="1:10" ht="15" customHeight="1"/>
    <row r="23" spans="1:10" ht="59.25" customHeight="1">
      <c r="A23" s="1250" t="s">
        <v>590</v>
      </c>
      <c r="B23" s="1292"/>
      <c r="C23" s="1292"/>
      <c r="D23" s="1292"/>
      <c r="E23" s="1292"/>
      <c r="F23" s="1292"/>
      <c r="G23" s="1292"/>
      <c r="H23" s="1292"/>
      <c r="I23" s="1292"/>
      <c r="J23" s="1292"/>
    </row>
    <row r="24" spans="1:10" ht="15" customHeight="1"/>
    <row r="25" spans="1:10" ht="44.25" customHeight="1">
      <c r="A25" s="1250" t="s">
        <v>589</v>
      </c>
      <c r="B25" s="1292"/>
      <c r="C25" s="1292"/>
      <c r="D25" s="1292"/>
      <c r="E25" s="1292"/>
      <c r="F25" s="1292"/>
      <c r="G25" s="1292"/>
      <c r="H25" s="1292"/>
      <c r="I25" s="1292"/>
      <c r="J25" s="1292"/>
    </row>
    <row r="26" spans="1:10" ht="15" customHeight="1"/>
    <row r="27" spans="1:10" ht="96.75" customHeight="1">
      <c r="A27" s="1250" t="s">
        <v>1195</v>
      </c>
      <c r="B27" s="1292"/>
      <c r="C27" s="1292"/>
      <c r="D27" s="1292"/>
      <c r="E27" s="1292"/>
      <c r="F27" s="1292"/>
      <c r="G27" s="1292"/>
      <c r="H27" s="1292"/>
      <c r="I27" s="1292"/>
      <c r="J27" s="1292"/>
    </row>
    <row r="28" spans="1:10" ht="14.25" customHeight="1"/>
    <row r="29" spans="1:10" ht="48.75" customHeight="1">
      <c r="A29" s="1250" t="s">
        <v>1747</v>
      </c>
      <c r="B29" s="1292"/>
      <c r="C29" s="1292"/>
      <c r="D29" s="1292"/>
      <c r="E29" s="1292"/>
      <c r="F29" s="1292"/>
      <c r="G29" s="1292"/>
      <c r="H29" s="1292"/>
      <c r="I29" s="1292"/>
      <c r="J29" s="1292"/>
    </row>
    <row r="30" spans="1:10" ht="13.5" customHeight="1"/>
    <row r="31" spans="1:10" ht="67.5" customHeight="1">
      <c r="A31" s="1250" t="s">
        <v>1198</v>
      </c>
      <c r="B31" s="1292"/>
      <c r="C31" s="1292"/>
      <c r="D31" s="1292"/>
      <c r="E31" s="1292"/>
      <c r="F31" s="1292"/>
      <c r="G31" s="1292"/>
      <c r="H31" s="1292"/>
      <c r="I31" s="1292"/>
      <c r="J31" s="1292"/>
    </row>
    <row r="32" spans="1:10" ht="15" customHeight="1"/>
    <row r="33" spans="1:10" ht="94.5" customHeight="1">
      <c r="A33" s="1250" t="s">
        <v>1759</v>
      </c>
      <c r="B33" s="1292"/>
      <c r="C33" s="1292"/>
      <c r="D33" s="1292"/>
      <c r="E33" s="1292"/>
      <c r="F33" s="1292"/>
      <c r="G33" s="1292"/>
      <c r="H33" s="1292"/>
      <c r="I33" s="1292"/>
      <c r="J33" s="1292"/>
    </row>
    <row r="34" spans="1:10" ht="15" customHeight="1"/>
    <row r="35" spans="1:10" ht="62.25" customHeight="1">
      <c r="A35" s="1250" t="s">
        <v>1196</v>
      </c>
      <c r="B35" s="1292"/>
      <c r="C35" s="1292"/>
      <c r="D35" s="1292"/>
      <c r="E35" s="1292"/>
      <c r="F35" s="1292"/>
      <c r="G35" s="1292"/>
      <c r="H35" s="1292"/>
      <c r="I35" s="1292"/>
      <c r="J35" s="1292"/>
    </row>
    <row r="36" spans="1:10" ht="15" customHeight="1"/>
    <row r="37" spans="1:10" ht="72.75" customHeight="1">
      <c r="A37" s="1250" t="s">
        <v>1197</v>
      </c>
      <c r="B37" s="1292"/>
      <c r="C37" s="1292"/>
      <c r="D37" s="1292"/>
      <c r="E37" s="1292"/>
      <c r="F37" s="1292"/>
      <c r="G37" s="1292"/>
      <c r="H37" s="1292"/>
      <c r="I37" s="1292"/>
      <c r="J37" s="1292"/>
    </row>
    <row r="38" spans="1:10" ht="15" customHeight="1"/>
    <row r="39" spans="1:10" ht="129" customHeight="1">
      <c r="A39" s="1250" t="s">
        <v>585</v>
      </c>
      <c r="B39" s="1250"/>
      <c r="C39" s="1250"/>
      <c r="D39" s="1250"/>
      <c r="E39" s="1250"/>
      <c r="F39" s="1250"/>
      <c r="G39" s="1250"/>
      <c r="H39" s="1250"/>
      <c r="I39" s="1250"/>
      <c r="J39" s="1250"/>
    </row>
    <row r="41" spans="1:10" ht="39" customHeight="1">
      <c r="A41" s="1250" t="s">
        <v>586</v>
      </c>
      <c r="B41" s="1250"/>
      <c r="C41" s="1250"/>
      <c r="D41" s="1250"/>
      <c r="E41" s="1250"/>
      <c r="F41" s="1250"/>
      <c r="G41" s="1250"/>
      <c r="H41" s="1250"/>
      <c r="I41" s="1250"/>
      <c r="J41" s="1250"/>
    </row>
    <row r="43" spans="1:10" ht="114.75" customHeight="1">
      <c r="A43" s="1250" t="s">
        <v>584</v>
      </c>
      <c r="B43" s="1250"/>
      <c r="C43" s="1250"/>
      <c r="D43" s="1250"/>
      <c r="E43" s="1250"/>
      <c r="F43" s="1250"/>
      <c r="G43" s="1250"/>
      <c r="H43" s="1250"/>
      <c r="I43" s="1250"/>
      <c r="J43" s="1250"/>
    </row>
    <row r="44" spans="1:10" ht="13.5" customHeight="1">
      <c r="A44" s="173"/>
      <c r="B44" s="173"/>
      <c r="C44" s="173"/>
      <c r="D44" s="173"/>
      <c r="E44" s="173"/>
      <c r="F44" s="173"/>
      <c r="G44" s="173"/>
      <c r="H44" s="173"/>
      <c r="I44" s="173"/>
      <c r="J44" s="173"/>
    </row>
    <row r="45" spans="1:10" ht="89.25" customHeight="1">
      <c r="A45" s="1250" t="s">
        <v>625</v>
      </c>
      <c r="B45" s="1292"/>
      <c r="C45" s="1292"/>
      <c r="D45" s="1292"/>
      <c r="E45" s="1292"/>
      <c r="F45" s="1292"/>
      <c r="G45" s="1292"/>
      <c r="H45" s="1292"/>
      <c r="I45" s="1292"/>
      <c r="J45" s="1292"/>
    </row>
    <row r="46" spans="1:10" ht="13.5" customHeight="1">
      <c r="A46" s="173"/>
      <c r="B46" s="173"/>
      <c r="C46" s="173"/>
      <c r="D46" s="173"/>
      <c r="E46" s="173"/>
      <c r="F46" s="173"/>
      <c r="G46" s="173"/>
      <c r="H46" s="173"/>
      <c r="I46" s="173"/>
      <c r="J46" s="173"/>
    </row>
    <row r="47" spans="1:10" ht="42" customHeight="1">
      <c r="A47" s="1250" t="s">
        <v>1199</v>
      </c>
      <c r="B47" s="1292"/>
      <c r="C47" s="1292"/>
      <c r="D47" s="1292"/>
      <c r="E47" s="1292"/>
      <c r="F47" s="1292"/>
      <c r="G47" s="1292"/>
      <c r="H47" s="1292"/>
      <c r="I47" s="1292"/>
      <c r="J47" s="1292"/>
    </row>
    <row r="49" spans="1:10" ht="26.25" customHeight="1">
      <c r="A49" s="1301" t="s">
        <v>50</v>
      </c>
      <c r="B49" s="1302"/>
      <c r="C49" s="1302"/>
      <c r="D49" s="1302"/>
      <c r="E49" s="1302"/>
      <c r="F49" s="1302"/>
      <c r="G49" s="1303"/>
      <c r="H49" s="1301" t="s">
        <v>51</v>
      </c>
      <c r="I49" s="1302"/>
      <c r="J49" s="1303"/>
    </row>
    <row r="50" spans="1:10" ht="17.25" customHeight="1">
      <c r="A50" s="1298" t="s">
        <v>627</v>
      </c>
      <c r="B50" s="1299"/>
      <c r="C50" s="1299"/>
      <c r="D50" s="1299"/>
      <c r="E50" s="1299"/>
      <c r="F50" s="1299"/>
      <c r="G50" s="1300"/>
      <c r="H50" s="1295"/>
      <c r="I50" s="1296"/>
      <c r="J50" s="1297"/>
    </row>
    <row r="51" spans="1:10" ht="17.25" customHeight="1">
      <c r="A51" s="174" t="s">
        <v>61</v>
      </c>
      <c r="B51" s="175"/>
      <c r="C51" s="175"/>
      <c r="D51" s="175"/>
      <c r="E51" s="175"/>
      <c r="F51" s="175"/>
      <c r="G51" s="176"/>
      <c r="H51" s="1284" t="s">
        <v>52</v>
      </c>
      <c r="I51" s="1285"/>
      <c r="J51" s="1286"/>
    </row>
    <row r="52" spans="1:10" ht="17.25" customHeight="1">
      <c r="A52" s="174" t="s">
        <v>626</v>
      </c>
      <c r="B52" s="175"/>
      <c r="C52" s="175"/>
      <c r="D52" s="175"/>
      <c r="E52" s="175"/>
      <c r="F52" s="175"/>
      <c r="G52" s="176"/>
      <c r="H52" s="1287" t="s">
        <v>53</v>
      </c>
      <c r="I52" s="1287"/>
      <c r="J52" s="1287"/>
    </row>
    <row r="53" spans="1:10" ht="17.25" hidden="1" customHeight="1">
      <c r="A53" s="1283" t="s">
        <v>62</v>
      </c>
      <c r="B53" s="1283"/>
      <c r="C53" s="1283"/>
      <c r="D53" s="1283"/>
      <c r="E53" s="1283"/>
      <c r="F53" s="1283"/>
      <c r="G53" s="1283"/>
      <c r="H53" s="1289" t="s">
        <v>54</v>
      </c>
      <c r="I53" s="1289"/>
      <c r="J53" s="1289"/>
    </row>
    <row r="54" spans="1:10" ht="17.25" customHeight="1">
      <c r="A54" s="1288" t="s">
        <v>1123</v>
      </c>
      <c r="B54" s="1288"/>
      <c r="C54" s="1288"/>
      <c r="D54" s="1288"/>
      <c r="E54" s="1288"/>
      <c r="F54" s="1288"/>
      <c r="G54" s="1288"/>
      <c r="H54" s="1295"/>
      <c r="I54" s="1296"/>
      <c r="J54" s="1297"/>
    </row>
    <row r="55" spans="1:10" ht="17.25" customHeight="1">
      <c r="A55" s="1282" t="s">
        <v>85</v>
      </c>
      <c r="B55" s="1282"/>
      <c r="C55" s="1282"/>
      <c r="D55" s="1282"/>
      <c r="E55" s="1282"/>
      <c r="F55" s="1282"/>
      <c r="G55" s="1282"/>
      <c r="H55" s="1287" t="s">
        <v>55</v>
      </c>
      <c r="I55" s="1287"/>
      <c r="J55" s="1287"/>
    </row>
    <row r="56" spans="1:10" ht="17.25" customHeight="1">
      <c r="A56" s="1282" t="s">
        <v>86</v>
      </c>
      <c r="B56" s="1282"/>
      <c r="C56" s="1282"/>
      <c r="D56" s="1282"/>
      <c r="E56" s="1282"/>
      <c r="F56" s="1282"/>
      <c r="G56" s="1282"/>
      <c r="H56" s="1287" t="s">
        <v>56</v>
      </c>
      <c r="I56" s="1287"/>
      <c r="J56" s="1287"/>
    </row>
    <row r="57" spans="1:10" ht="17.25" hidden="1" customHeight="1">
      <c r="A57" s="1283" t="s">
        <v>63</v>
      </c>
      <c r="B57" s="1283"/>
      <c r="C57" s="1283"/>
      <c r="D57" s="1283"/>
      <c r="E57" s="1283"/>
      <c r="F57" s="1283"/>
      <c r="G57" s="1283"/>
      <c r="H57" s="1289" t="s">
        <v>57</v>
      </c>
      <c r="I57" s="1289"/>
      <c r="J57" s="1289"/>
    </row>
    <row r="58" spans="1:10" ht="17.25" customHeight="1">
      <c r="A58" s="1282" t="s">
        <v>628</v>
      </c>
      <c r="B58" s="1282"/>
      <c r="C58" s="1282"/>
      <c r="D58" s="1282"/>
      <c r="E58" s="1282"/>
      <c r="F58" s="1282"/>
      <c r="G58" s="1282"/>
      <c r="H58" s="1287" t="s">
        <v>58</v>
      </c>
      <c r="I58" s="1287"/>
      <c r="J58" s="1287"/>
    </row>
    <row r="59" spans="1:10" ht="17.25" hidden="1" customHeight="1">
      <c r="A59" s="1283" t="s">
        <v>64</v>
      </c>
      <c r="B59" s="1283"/>
      <c r="C59" s="1283"/>
      <c r="D59" s="1283"/>
      <c r="E59" s="1283"/>
      <c r="F59" s="1283"/>
      <c r="G59" s="1283"/>
      <c r="H59" s="1289" t="s">
        <v>59</v>
      </c>
      <c r="I59" s="1289"/>
      <c r="J59" s="1289"/>
    </row>
    <row r="60" spans="1:10" ht="17.25" customHeight="1">
      <c r="A60" s="1282" t="s">
        <v>1124</v>
      </c>
      <c r="B60" s="1282"/>
      <c r="C60" s="1282"/>
      <c r="D60" s="1282"/>
      <c r="E60" s="1282"/>
      <c r="F60" s="1282"/>
      <c r="G60" s="1282"/>
      <c r="H60" s="1287" t="s">
        <v>60</v>
      </c>
      <c r="I60" s="1287"/>
      <c r="J60" s="1287"/>
    </row>
    <row r="61" spans="1:10" ht="17.25" customHeight="1">
      <c r="A61" s="1294" t="s">
        <v>1206</v>
      </c>
      <c r="B61" s="1294"/>
      <c r="C61" s="1294"/>
      <c r="D61" s="1294"/>
      <c r="E61" s="1294"/>
      <c r="F61" s="1294"/>
      <c r="G61" s="1294"/>
      <c r="H61" s="1289" t="s">
        <v>1207</v>
      </c>
      <c r="I61" s="1289"/>
      <c r="J61" s="1289"/>
    </row>
    <row r="62" spans="1:10">
      <c r="A62" s="3"/>
      <c r="B62" s="3"/>
      <c r="C62" s="3"/>
      <c r="D62" s="3"/>
      <c r="E62" s="3"/>
      <c r="F62" s="3"/>
      <c r="G62" s="3"/>
      <c r="H62" s="3"/>
      <c r="I62" s="3"/>
      <c r="J62" s="3"/>
    </row>
    <row r="63" spans="1:10" ht="38.25" customHeight="1">
      <c r="A63" s="1250" t="s">
        <v>557</v>
      </c>
      <c r="B63" s="1250"/>
      <c r="C63" s="1250"/>
      <c r="D63" s="1250"/>
      <c r="E63" s="1250"/>
      <c r="F63" s="1250"/>
      <c r="G63" s="1250"/>
      <c r="H63" s="1250"/>
      <c r="I63" s="1250"/>
      <c r="J63" s="1250"/>
    </row>
    <row r="64" spans="1:10" ht="11.25" customHeight="1">
      <c r="A64" s="3" t="s">
        <v>65</v>
      </c>
      <c r="B64" s="3"/>
      <c r="C64" s="3"/>
      <c r="D64" s="3"/>
      <c r="E64" s="3"/>
      <c r="F64" s="3"/>
      <c r="G64" s="3"/>
      <c r="H64" s="3"/>
      <c r="I64" s="3"/>
      <c r="J64" s="3"/>
    </row>
    <row r="65" spans="1:10" ht="61.5" customHeight="1">
      <c r="A65" s="1250" t="s">
        <v>556</v>
      </c>
      <c r="B65" s="1250"/>
      <c r="C65" s="1250"/>
      <c r="D65" s="1250"/>
      <c r="E65" s="1250"/>
      <c r="F65" s="1250"/>
      <c r="G65" s="1250"/>
      <c r="H65" s="1250"/>
      <c r="I65" s="1250"/>
      <c r="J65" s="1250"/>
    </row>
    <row r="66" spans="1:10">
      <c r="A66" s="1"/>
      <c r="B66" s="1"/>
      <c r="C66" s="1"/>
      <c r="D66" s="1"/>
      <c r="E66" s="1"/>
      <c r="F66" s="1"/>
      <c r="G66" s="1"/>
      <c r="H66" s="1"/>
      <c r="I66" s="1"/>
      <c r="J66" s="1"/>
    </row>
    <row r="67" spans="1:10" ht="17.25">
      <c r="A67" s="182" t="s">
        <v>559</v>
      </c>
    </row>
    <row r="68" spans="1:10" ht="11.25" customHeight="1"/>
    <row r="69" spans="1:10" ht="72.75" customHeight="1">
      <c r="A69" s="1227" t="s">
        <v>581</v>
      </c>
      <c r="B69" s="1227"/>
      <c r="C69" s="1227"/>
      <c r="D69" s="1227"/>
      <c r="E69" s="1227"/>
      <c r="F69" s="1227"/>
      <c r="G69" s="1227"/>
      <c r="H69" s="1227"/>
      <c r="I69" s="1227"/>
      <c r="J69" s="1227"/>
    </row>
    <row r="71" spans="1:10" ht="16.5" customHeight="1">
      <c r="A71" s="1227" t="s">
        <v>582</v>
      </c>
      <c r="B71" s="1227"/>
      <c r="C71" s="1227"/>
      <c r="D71" s="1227"/>
      <c r="E71" s="1227"/>
      <c r="F71" s="1227"/>
      <c r="G71" s="1227"/>
      <c r="H71" s="1227"/>
      <c r="I71" s="1227"/>
      <c r="J71" s="1227"/>
    </row>
    <row r="72" spans="1:10" ht="10.5" customHeight="1"/>
    <row r="73" spans="1:10" ht="42" customHeight="1">
      <c r="A73" s="1227" t="s">
        <v>583</v>
      </c>
      <c r="B73" s="1227"/>
      <c r="C73" s="1227"/>
      <c r="D73" s="1227"/>
      <c r="E73" s="1227"/>
      <c r="F73" s="1227"/>
      <c r="G73" s="1227"/>
      <c r="H73" s="1227"/>
      <c r="I73" s="1227"/>
      <c r="J73" s="1227"/>
    </row>
    <row r="75" spans="1:10" ht="42" customHeight="1">
      <c r="A75" s="1227" t="s">
        <v>1200</v>
      </c>
      <c r="B75" s="1227"/>
      <c r="C75" s="1227"/>
      <c r="D75" s="1227"/>
      <c r="E75" s="1227"/>
      <c r="F75" s="1227"/>
      <c r="G75" s="1227"/>
      <c r="H75" s="1227"/>
      <c r="I75" s="1227"/>
      <c r="J75" s="1227"/>
    </row>
    <row r="77" spans="1:10" ht="63.75" customHeight="1">
      <c r="A77" s="1227" t="s">
        <v>587</v>
      </c>
      <c r="B77" s="1227"/>
      <c r="C77" s="1227"/>
      <c r="D77" s="1227"/>
      <c r="E77" s="1227"/>
      <c r="F77" s="1227"/>
      <c r="G77" s="1227"/>
      <c r="H77" s="1227"/>
      <c r="I77" s="1227"/>
      <c r="J77" s="1227"/>
    </row>
    <row r="78" spans="1:10">
      <c r="A78" s="4"/>
      <c r="B78" s="4"/>
      <c r="C78" s="4"/>
      <c r="D78" s="4"/>
      <c r="E78" s="4"/>
      <c r="F78" s="4"/>
      <c r="G78" s="4"/>
      <c r="H78" s="4"/>
      <c r="I78" s="4"/>
      <c r="J78" s="4"/>
    </row>
    <row r="79" spans="1:10" ht="27.75" customHeight="1">
      <c r="A79" s="1249" t="s">
        <v>66</v>
      </c>
      <c r="B79" s="1249"/>
      <c r="C79" s="1249"/>
      <c r="D79" s="1249"/>
      <c r="E79" s="1249"/>
      <c r="F79" s="1249"/>
      <c r="G79" s="1249"/>
      <c r="H79" s="1249"/>
      <c r="I79" s="1249"/>
      <c r="J79" s="1249"/>
    </row>
    <row r="80" spans="1:10" ht="40.5" customHeight="1">
      <c r="A80" s="1227" t="s">
        <v>591</v>
      </c>
      <c r="B80" s="1227"/>
      <c r="C80" s="1227"/>
      <c r="D80" s="1227"/>
      <c r="E80" s="1227"/>
      <c r="F80" s="1227"/>
      <c r="G80" s="1227"/>
      <c r="H80" s="1227"/>
      <c r="I80" s="1227"/>
      <c r="J80" s="1227"/>
    </row>
    <row r="81" spans="1:10">
      <c r="A81" s="4"/>
      <c r="B81" s="4"/>
      <c r="C81" s="4"/>
      <c r="D81" s="4"/>
      <c r="E81" s="4"/>
      <c r="F81" s="4"/>
      <c r="G81" s="4"/>
      <c r="H81" s="4"/>
      <c r="I81" s="4"/>
      <c r="J81" s="4"/>
    </row>
    <row r="82" spans="1:10" ht="210" customHeight="1">
      <c r="A82" s="1227" t="s">
        <v>629</v>
      </c>
      <c r="B82" s="1227"/>
      <c r="C82" s="1227"/>
      <c r="D82" s="1227"/>
      <c r="E82" s="1227"/>
      <c r="F82" s="1227"/>
      <c r="G82" s="1227"/>
      <c r="H82" s="1227"/>
      <c r="I82" s="1227"/>
      <c r="J82" s="1227"/>
    </row>
    <row r="83" spans="1:10">
      <c r="A83" s="4"/>
      <c r="B83" s="4"/>
      <c r="C83" s="4"/>
      <c r="D83" s="4"/>
      <c r="E83" s="4"/>
      <c r="F83" s="4"/>
      <c r="G83" s="4"/>
      <c r="H83" s="4"/>
      <c r="I83" s="4"/>
      <c r="J83" s="4"/>
    </row>
    <row r="84" spans="1:10" ht="27.75" customHeight="1">
      <c r="A84" s="1249" t="s">
        <v>77</v>
      </c>
      <c r="B84" s="1249"/>
      <c r="C84" s="1249"/>
      <c r="D84" s="1249"/>
      <c r="E84" s="1249"/>
      <c r="F84" s="1249"/>
      <c r="G84" s="1249"/>
      <c r="H84" s="1249"/>
      <c r="I84" s="1249"/>
      <c r="J84" s="1249"/>
    </row>
    <row r="85" spans="1:10" ht="21.75" customHeight="1">
      <c r="A85" s="1227" t="s">
        <v>564</v>
      </c>
      <c r="B85" s="1227"/>
      <c r="C85" s="1227"/>
      <c r="D85" s="1227"/>
      <c r="E85" s="1227"/>
      <c r="F85" s="1227"/>
      <c r="G85" s="1227"/>
      <c r="H85" s="1227"/>
      <c r="I85" s="1227"/>
      <c r="J85" s="1227"/>
    </row>
    <row r="86" spans="1:10">
      <c r="A86" s="4"/>
      <c r="B86" s="4"/>
      <c r="C86" s="4"/>
      <c r="D86" s="4"/>
      <c r="E86" s="4"/>
      <c r="F86" s="4"/>
      <c r="G86" s="4"/>
      <c r="H86" s="4"/>
      <c r="I86" s="4"/>
      <c r="J86" s="4"/>
    </row>
    <row r="87" spans="1:10" ht="27.75" customHeight="1">
      <c r="A87" s="1249" t="s">
        <v>78</v>
      </c>
      <c r="B87" s="1249"/>
      <c r="C87" s="1249"/>
      <c r="D87" s="1249"/>
      <c r="E87" s="1249"/>
      <c r="F87" s="1249"/>
      <c r="G87" s="1249"/>
      <c r="H87" s="1249"/>
      <c r="I87" s="1249"/>
      <c r="J87" s="1249"/>
    </row>
    <row r="88" spans="1:10" ht="34.5" customHeight="1">
      <c r="A88" s="1227" t="s">
        <v>623</v>
      </c>
      <c r="B88" s="1227"/>
      <c r="C88" s="1227"/>
      <c r="D88" s="1227"/>
      <c r="E88" s="1227"/>
      <c r="F88" s="1227"/>
      <c r="G88" s="1227"/>
      <c r="H88" s="1227"/>
      <c r="I88" s="1227"/>
      <c r="J88" s="1227"/>
    </row>
    <row r="89" spans="1:10">
      <c r="A89" s="4"/>
      <c r="B89" s="4"/>
      <c r="C89" s="4"/>
      <c r="D89" s="4"/>
      <c r="E89" s="4"/>
      <c r="F89" s="4"/>
      <c r="G89" s="4"/>
      <c r="H89" s="4"/>
      <c r="I89" s="4"/>
      <c r="J89" s="4"/>
    </row>
    <row r="90" spans="1:10" ht="27.75" customHeight="1">
      <c r="A90" s="1249" t="s">
        <v>79</v>
      </c>
      <c r="B90" s="1249"/>
      <c r="C90" s="1249"/>
      <c r="D90" s="1249"/>
      <c r="E90" s="1249"/>
      <c r="F90" s="1249"/>
      <c r="G90" s="1249"/>
      <c r="H90" s="1249"/>
      <c r="I90" s="1249"/>
      <c r="J90" s="1249"/>
    </row>
    <row r="91" spans="1:10" ht="30" customHeight="1">
      <c r="A91" s="1227" t="s">
        <v>563</v>
      </c>
      <c r="B91" s="1227"/>
      <c r="C91" s="1227"/>
      <c r="D91" s="1227"/>
      <c r="E91" s="1227"/>
      <c r="F91" s="1227"/>
      <c r="G91" s="1227"/>
      <c r="H91" s="1227"/>
      <c r="I91" s="1227"/>
      <c r="J91" s="1227"/>
    </row>
    <row r="92" spans="1:10">
      <c r="A92" s="4"/>
      <c r="B92" s="4"/>
      <c r="C92" s="4"/>
      <c r="D92" s="4"/>
      <c r="E92" s="4"/>
      <c r="F92" s="4"/>
      <c r="G92" s="4"/>
      <c r="H92" s="4"/>
      <c r="I92" s="4"/>
      <c r="J92" s="4"/>
    </row>
    <row r="93" spans="1:10" ht="27.75" customHeight="1">
      <c r="A93" s="1249" t="s">
        <v>67</v>
      </c>
      <c r="B93" s="1249"/>
      <c r="C93" s="1249"/>
      <c r="D93" s="1249"/>
      <c r="E93" s="1249"/>
      <c r="F93" s="1249"/>
      <c r="G93" s="1249"/>
      <c r="H93" s="1249"/>
      <c r="I93" s="1249"/>
      <c r="J93" s="1249"/>
    </row>
    <row r="94" spans="1:10" ht="142.5" customHeight="1">
      <c r="A94" s="1227" t="s">
        <v>562</v>
      </c>
      <c r="B94" s="1227"/>
      <c r="C94" s="1227"/>
      <c r="D94" s="1227"/>
      <c r="E94" s="1227"/>
      <c r="F94" s="1227"/>
      <c r="G94" s="1227"/>
      <c r="H94" s="1227"/>
      <c r="I94" s="1227"/>
      <c r="J94" s="1227"/>
    </row>
    <row r="95" spans="1:10">
      <c r="A95" s="4"/>
      <c r="B95" s="4"/>
      <c r="C95" s="4"/>
      <c r="D95" s="4"/>
      <c r="E95" s="4"/>
      <c r="F95" s="4"/>
      <c r="G95" s="4"/>
      <c r="H95" s="4"/>
      <c r="I95" s="4"/>
      <c r="J95" s="4"/>
    </row>
    <row r="96" spans="1:10" ht="27.75" customHeight="1">
      <c r="A96" s="1249" t="s">
        <v>80</v>
      </c>
      <c r="B96" s="1249"/>
      <c r="C96" s="1249"/>
      <c r="D96" s="1249"/>
      <c r="E96" s="1249"/>
      <c r="F96" s="1249"/>
      <c r="G96" s="1249"/>
      <c r="H96" s="1249"/>
      <c r="I96" s="1249"/>
      <c r="J96" s="1249"/>
    </row>
    <row r="97" spans="1:10" ht="69" customHeight="1">
      <c r="A97" s="1227" t="s">
        <v>561</v>
      </c>
      <c r="B97" s="1227"/>
      <c r="C97" s="1227"/>
      <c r="D97" s="1227"/>
      <c r="E97" s="1227"/>
      <c r="F97" s="1227"/>
      <c r="G97" s="1227"/>
      <c r="H97" s="1227"/>
      <c r="I97" s="1227"/>
      <c r="J97" s="1227"/>
    </row>
    <row r="98" spans="1:10">
      <c r="A98" s="4"/>
      <c r="B98" s="4"/>
      <c r="C98" s="4"/>
      <c r="D98" s="4"/>
      <c r="E98" s="4"/>
      <c r="F98" s="4"/>
      <c r="G98" s="4"/>
      <c r="H98" s="4"/>
      <c r="I98" s="4"/>
      <c r="J98" s="4"/>
    </row>
    <row r="99" spans="1:10" ht="27.75" customHeight="1">
      <c r="A99" s="1249" t="s">
        <v>81</v>
      </c>
      <c r="B99" s="1249"/>
      <c r="C99" s="1249"/>
      <c r="D99" s="1249"/>
      <c r="E99" s="1249"/>
      <c r="F99" s="1249"/>
      <c r="G99" s="1249"/>
      <c r="H99" s="1249"/>
      <c r="I99" s="1249"/>
      <c r="J99" s="1249"/>
    </row>
    <row r="100" spans="1:10" ht="112.5" customHeight="1">
      <c r="A100" s="1227" t="s">
        <v>1125</v>
      </c>
      <c r="B100" s="1227"/>
      <c r="C100" s="1227"/>
      <c r="D100" s="1227"/>
      <c r="E100" s="1227"/>
      <c r="F100" s="1227"/>
      <c r="G100" s="1227"/>
      <c r="H100" s="1227"/>
      <c r="I100" s="1227"/>
      <c r="J100" s="1227"/>
    </row>
    <row r="101" spans="1:10">
      <c r="A101" s="4"/>
      <c r="B101" s="4"/>
      <c r="C101" s="4"/>
      <c r="D101" s="4"/>
      <c r="E101" s="4"/>
      <c r="F101" s="4"/>
      <c r="G101" s="4"/>
      <c r="H101" s="4"/>
      <c r="I101" s="4"/>
      <c r="J101" s="4"/>
    </row>
    <row r="102" spans="1:10" ht="180.75" customHeight="1">
      <c r="A102" s="1227" t="s">
        <v>592</v>
      </c>
      <c r="B102" s="1227"/>
      <c r="C102" s="1227"/>
      <c r="D102" s="1227"/>
      <c r="E102" s="1227"/>
      <c r="F102" s="1227"/>
      <c r="G102" s="1227"/>
      <c r="H102" s="1227"/>
      <c r="I102" s="1227"/>
      <c r="J102" s="1227"/>
    </row>
    <row r="103" spans="1:10">
      <c r="A103" s="4"/>
      <c r="B103" s="4"/>
      <c r="C103" s="4"/>
      <c r="D103" s="4"/>
      <c r="E103" s="4"/>
      <c r="F103" s="4"/>
      <c r="G103" s="4"/>
      <c r="H103" s="4"/>
      <c r="I103" s="4"/>
      <c r="J103" s="4"/>
    </row>
    <row r="104" spans="1:10" ht="27.75" customHeight="1">
      <c r="A104" s="1249" t="s">
        <v>82</v>
      </c>
      <c r="B104" s="1249"/>
      <c r="C104" s="1249"/>
      <c r="D104" s="1249"/>
      <c r="E104" s="1249"/>
      <c r="F104" s="1249"/>
      <c r="G104" s="1249"/>
      <c r="H104" s="1249"/>
      <c r="I104" s="1249"/>
      <c r="J104" s="1249"/>
    </row>
    <row r="105" spans="1:10" ht="114.75" customHeight="1">
      <c r="A105" s="1227" t="s">
        <v>1126</v>
      </c>
      <c r="B105" s="1227"/>
      <c r="C105" s="1227"/>
      <c r="D105" s="1227"/>
      <c r="E105" s="1227"/>
      <c r="F105" s="1227"/>
      <c r="G105" s="1227"/>
      <c r="H105" s="1227"/>
      <c r="I105" s="1227"/>
      <c r="J105" s="1227"/>
    </row>
    <row r="106" spans="1:10">
      <c r="A106" s="4"/>
      <c r="B106" s="4"/>
      <c r="C106" s="4"/>
      <c r="D106" s="4"/>
      <c r="E106" s="4"/>
      <c r="F106" s="4"/>
      <c r="G106" s="4"/>
      <c r="H106" s="4"/>
      <c r="I106" s="4"/>
      <c r="J106" s="4"/>
    </row>
    <row r="107" spans="1:10" ht="27.75" customHeight="1">
      <c r="A107" s="1249" t="s">
        <v>83</v>
      </c>
      <c r="B107" s="1249"/>
      <c r="C107" s="1249"/>
      <c r="D107" s="1249"/>
      <c r="E107" s="1249"/>
      <c r="F107" s="1249"/>
      <c r="G107" s="1249"/>
      <c r="H107" s="1249"/>
      <c r="I107" s="1249"/>
      <c r="J107" s="1249"/>
    </row>
    <row r="108" spans="1:10" ht="66" customHeight="1">
      <c r="A108" s="1227" t="s">
        <v>566</v>
      </c>
      <c r="B108" s="1227"/>
      <c r="C108" s="1227"/>
      <c r="D108" s="1227"/>
      <c r="E108" s="1227"/>
      <c r="F108" s="1227"/>
      <c r="G108" s="1227"/>
      <c r="H108" s="1227"/>
      <c r="I108" s="1227"/>
      <c r="J108" s="1227"/>
    </row>
    <row r="109" spans="1:10" ht="18" customHeight="1" thickBot="1">
      <c r="A109" s="4"/>
      <c r="B109" s="4"/>
      <c r="C109" s="4"/>
      <c r="D109" s="4"/>
      <c r="E109" s="4"/>
      <c r="F109" s="4"/>
      <c r="G109" s="4"/>
      <c r="H109" s="4"/>
      <c r="I109" s="4"/>
      <c r="J109" s="4"/>
    </row>
    <row r="110" spans="1:10" ht="17.25" customHeight="1" thickBot="1">
      <c r="A110" s="1251" t="s">
        <v>72</v>
      </c>
      <c r="B110" s="1252"/>
      <c r="C110" s="1252"/>
      <c r="D110" s="1252"/>
      <c r="E110" s="1252"/>
      <c r="F110" s="1252"/>
      <c r="G110" s="1252"/>
      <c r="H110" s="1252"/>
      <c r="I110" s="1252"/>
      <c r="J110" s="1253"/>
    </row>
    <row r="111" spans="1:10" ht="16.5" customHeight="1">
      <c r="A111" s="1271" t="s">
        <v>68</v>
      </c>
      <c r="B111" s="1272"/>
      <c r="C111" s="1272"/>
      <c r="D111" s="1272"/>
      <c r="E111" s="1272"/>
      <c r="F111" s="1277" t="s">
        <v>4</v>
      </c>
      <c r="G111" s="1277"/>
      <c r="H111" s="1277"/>
      <c r="I111" s="1277"/>
      <c r="J111" s="1278"/>
    </row>
    <row r="112" spans="1:10" ht="16.5" customHeight="1">
      <c r="A112" s="1273" t="s">
        <v>69</v>
      </c>
      <c r="B112" s="1274"/>
      <c r="C112" s="1274"/>
      <c r="D112" s="1274"/>
      <c r="E112" s="1274"/>
      <c r="F112" s="1279" t="s">
        <v>73</v>
      </c>
      <c r="G112" s="1279"/>
      <c r="H112" s="1279"/>
      <c r="I112" s="1279"/>
      <c r="J112" s="1280"/>
    </row>
    <row r="113" spans="1:10" ht="16.5" customHeight="1" thickBot="1">
      <c r="A113" s="1275" t="s">
        <v>70</v>
      </c>
      <c r="B113" s="1276"/>
      <c r="C113" s="1276"/>
      <c r="D113" s="1276"/>
      <c r="E113" s="1276"/>
      <c r="F113" s="1276" t="s">
        <v>71</v>
      </c>
      <c r="G113" s="1276"/>
      <c r="H113" s="1276"/>
      <c r="I113" s="1276"/>
      <c r="J113" s="1281"/>
    </row>
    <row r="114" spans="1:10" ht="18.75" customHeight="1">
      <c r="F114" s="4"/>
      <c r="G114" s="4"/>
      <c r="H114" s="4"/>
      <c r="I114" s="4"/>
      <c r="J114" s="4"/>
    </row>
    <row r="115" spans="1:10" ht="123" customHeight="1">
      <c r="A115" s="1267" t="s">
        <v>75</v>
      </c>
      <c r="B115" s="1268"/>
      <c r="C115" s="1268"/>
      <c r="D115" s="1268"/>
      <c r="E115" s="1268"/>
      <c r="F115" s="1268"/>
      <c r="G115" s="1268"/>
      <c r="H115" s="1268"/>
      <c r="I115" s="1268"/>
      <c r="J115" s="1268"/>
    </row>
    <row r="116" spans="1:10" ht="14.25" customHeight="1" thickBot="1">
      <c r="F116" s="4"/>
      <c r="G116" s="4"/>
      <c r="H116" s="4"/>
      <c r="I116" s="4"/>
      <c r="J116" s="4"/>
    </row>
    <row r="117" spans="1:10" ht="17.25" customHeight="1" thickBot="1">
      <c r="A117" s="1251" t="s">
        <v>74</v>
      </c>
      <c r="B117" s="1252"/>
      <c r="C117" s="1252"/>
      <c r="D117" s="1252"/>
      <c r="E117" s="1252"/>
      <c r="F117" s="1252"/>
      <c r="G117" s="1252"/>
      <c r="H117" s="1252"/>
      <c r="I117" s="1252"/>
      <c r="J117" s="1253"/>
    </row>
    <row r="118" spans="1:10" ht="16.5" customHeight="1">
      <c r="A118" s="1235" t="s">
        <v>567</v>
      </c>
      <c r="B118" s="1236"/>
      <c r="C118" s="1236"/>
      <c r="D118" s="1236"/>
      <c r="E118" s="1236"/>
      <c r="F118" s="1256" t="s">
        <v>1131</v>
      </c>
      <c r="G118" s="1257"/>
      <c r="H118" s="1257"/>
      <c r="I118" s="1257"/>
      <c r="J118" s="1258"/>
    </row>
    <row r="119" spans="1:10" ht="16.5" customHeight="1">
      <c r="A119" s="1265" t="s">
        <v>568</v>
      </c>
      <c r="B119" s="1257"/>
      <c r="C119" s="1257"/>
      <c r="D119" s="1257"/>
      <c r="E119" s="1257"/>
      <c r="F119" s="1262" t="s">
        <v>569</v>
      </c>
      <c r="G119" s="1262"/>
      <c r="H119" s="1262"/>
      <c r="I119" s="1262"/>
      <c r="J119" s="1263"/>
    </row>
    <row r="120" spans="1:10" ht="16.5" customHeight="1">
      <c r="A120" s="1265" t="s">
        <v>570</v>
      </c>
      <c r="B120" s="1257"/>
      <c r="C120" s="1257"/>
      <c r="D120" s="1257"/>
      <c r="E120" s="1257"/>
      <c r="F120" s="1262" t="s">
        <v>1128</v>
      </c>
      <c r="G120" s="1262"/>
      <c r="H120" s="1262"/>
      <c r="I120" s="1262"/>
      <c r="J120" s="1263"/>
    </row>
    <row r="121" spans="1:10" ht="16.5" customHeight="1">
      <c r="A121" s="1265" t="s">
        <v>1135</v>
      </c>
      <c r="B121" s="1257"/>
      <c r="C121" s="1257"/>
      <c r="D121" s="1257"/>
      <c r="E121" s="1257"/>
      <c r="F121" s="1256" t="s">
        <v>1129</v>
      </c>
      <c r="G121" s="1257"/>
      <c r="H121" s="1257"/>
      <c r="I121" s="1257"/>
      <c r="J121" s="1258"/>
    </row>
    <row r="122" spans="1:10" ht="16.5" customHeight="1">
      <c r="A122" s="1265" t="s">
        <v>1134</v>
      </c>
      <c r="B122" s="1257"/>
      <c r="C122" s="1257"/>
      <c r="D122" s="1257"/>
      <c r="E122" s="1266"/>
      <c r="F122" s="1256" t="s">
        <v>1130</v>
      </c>
      <c r="G122" s="1257"/>
      <c r="H122" s="1257"/>
      <c r="I122" s="1257"/>
      <c r="J122" s="1258"/>
    </row>
    <row r="123" spans="1:10" ht="16.5" customHeight="1">
      <c r="A123" s="1265" t="s">
        <v>571</v>
      </c>
      <c r="B123" s="1257"/>
      <c r="C123" s="1257"/>
      <c r="D123" s="1257"/>
      <c r="E123" s="1257"/>
      <c r="F123" s="1256" t="s">
        <v>1132</v>
      </c>
      <c r="G123" s="1257"/>
      <c r="H123" s="1257"/>
      <c r="I123" s="1257"/>
      <c r="J123" s="1258"/>
    </row>
    <row r="124" spans="1:10" ht="16.5" customHeight="1">
      <c r="A124" s="1265" t="s">
        <v>1133</v>
      </c>
      <c r="B124" s="1257"/>
      <c r="C124" s="1257"/>
      <c r="D124" s="1257"/>
      <c r="E124" s="1257"/>
      <c r="F124" s="1262" t="s">
        <v>572</v>
      </c>
      <c r="G124" s="1262"/>
      <c r="H124" s="1262"/>
      <c r="I124" s="1262"/>
      <c r="J124" s="1263"/>
    </row>
    <row r="125" spans="1:10" ht="16.5" customHeight="1">
      <c r="A125" s="1265" t="s">
        <v>573</v>
      </c>
      <c r="B125" s="1257"/>
      <c r="C125" s="1257"/>
      <c r="D125" s="1257"/>
      <c r="E125" s="1257"/>
      <c r="F125" s="1256" t="s">
        <v>6</v>
      </c>
      <c r="G125" s="1257"/>
      <c r="H125" s="1257"/>
      <c r="I125" s="1257"/>
      <c r="J125" s="1258"/>
    </row>
    <row r="126" spans="1:10" ht="16.5" customHeight="1">
      <c r="A126" s="1264" t="s">
        <v>574</v>
      </c>
      <c r="B126" s="1262"/>
      <c r="C126" s="1262"/>
      <c r="D126" s="1262"/>
      <c r="E126" s="1262"/>
      <c r="F126" s="1256" t="s">
        <v>575</v>
      </c>
      <c r="G126" s="1257"/>
      <c r="H126" s="1257"/>
      <c r="I126" s="1257"/>
      <c r="J126" s="1258"/>
    </row>
    <row r="127" spans="1:10" ht="16.5" customHeight="1">
      <c r="A127" s="1265" t="s">
        <v>576</v>
      </c>
      <c r="B127" s="1257"/>
      <c r="C127" s="1257"/>
      <c r="D127" s="1257"/>
      <c r="E127" s="1257"/>
      <c r="F127" s="1259" t="s">
        <v>577</v>
      </c>
      <c r="G127" s="1260"/>
      <c r="H127" s="1260"/>
      <c r="I127" s="1260"/>
      <c r="J127" s="1261"/>
    </row>
    <row r="128" spans="1:10" ht="16.5" customHeight="1" thickBot="1">
      <c r="A128" s="1269" t="s">
        <v>5</v>
      </c>
      <c r="B128" s="1270"/>
      <c r="C128" s="1270"/>
      <c r="D128" s="1270"/>
      <c r="E128" s="1270"/>
      <c r="F128" s="1254" t="s">
        <v>578</v>
      </c>
      <c r="G128" s="1254"/>
      <c r="H128" s="1254"/>
      <c r="I128" s="1254"/>
      <c r="J128" s="1255"/>
    </row>
    <row r="129" spans="1:10" ht="14.25" customHeight="1">
      <c r="F129" s="4"/>
      <c r="G129" s="4"/>
      <c r="H129" s="4"/>
      <c r="I129" s="4"/>
      <c r="J129" s="4"/>
    </row>
    <row r="130" spans="1:10" ht="67.5" customHeight="1">
      <c r="A130" s="1267" t="s">
        <v>579</v>
      </c>
      <c r="B130" s="1268"/>
      <c r="C130" s="1268"/>
      <c r="D130" s="1268"/>
      <c r="E130" s="1268"/>
      <c r="F130" s="1268"/>
      <c r="G130" s="1268"/>
      <c r="H130" s="1268"/>
      <c r="I130" s="1268"/>
      <c r="J130" s="1268"/>
    </row>
    <row r="131" spans="1:10">
      <c r="A131" s="4"/>
      <c r="B131" s="4"/>
      <c r="C131" s="4"/>
      <c r="D131" s="4"/>
      <c r="E131" s="4"/>
      <c r="F131" s="4"/>
      <c r="G131" s="4"/>
      <c r="H131" s="4"/>
      <c r="I131" s="4"/>
      <c r="J131" s="4"/>
    </row>
    <row r="132" spans="1:10" ht="27.75" customHeight="1">
      <c r="A132" s="1249" t="s">
        <v>87</v>
      </c>
      <c r="B132" s="1249"/>
      <c r="C132" s="1249"/>
      <c r="D132" s="1249"/>
      <c r="E132" s="1249"/>
      <c r="F132" s="1249"/>
      <c r="G132" s="1249"/>
      <c r="H132" s="1249"/>
      <c r="I132" s="1249"/>
      <c r="J132" s="1249"/>
    </row>
    <row r="133" spans="1:10" ht="144.75" customHeight="1">
      <c r="A133" s="1227" t="s">
        <v>560</v>
      </c>
      <c r="B133" s="1227"/>
      <c r="C133" s="1227"/>
      <c r="D133" s="1227"/>
      <c r="E133" s="1227"/>
      <c r="F133" s="1227"/>
      <c r="G133" s="1227"/>
      <c r="H133" s="1227"/>
      <c r="I133" s="1227"/>
      <c r="J133" s="1227"/>
    </row>
    <row r="135" spans="1:10" ht="27.75" customHeight="1">
      <c r="A135" s="1249" t="s">
        <v>76</v>
      </c>
      <c r="B135" s="1249"/>
      <c r="C135" s="1249"/>
      <c r="D135" s="1249"/>
      <c r="E135" s="1249"/>
      <c r="F135" s="1249"/>
      <c r="G135" s="1249"/>
      <c r="H135" s="1249"/>
      <c r="I135" s="1249"/>
      <c r="J135" s="1249"/>
    </row>
    <row r="136" spans="1:10" ht="66" customHeight="1">
      <c r="A136" s="1227" t="s">
        <v>1217</v>
      </c>
      <c r="B136" s="1227"/>
      <c r="C136" s="1227"/>
      <c r="D136" s="1227"/>
      <c r="E136" s="1227"/>
      <c r="F136" s="1227"/>
      <c r="G136" s="1227"/>
      <c r="H136" s="1227"/>
      <c r="I136" s="1227"/>
      <c r="J136" s="1227"/>
    </row>
    <row r="138" spans="1:10" ht="27.75" customHeight="1">
      <c r="A138" s="1249" t="s">
        <v>1216</v>
      </c>
      <c r="B138" s="1249"/>
      <c r="C138" s="1249"/>
      <c r="D138" s="1249"/>
      <c r="E138" s="1249"/>
      <c r="F138" s="1249"/>
      <c r="G138" s="1249"/>
      <c r="H138" s="1249"/>
      <c r="I138" s="1249"/>
      <c r="J138" s="1249"/>
    </row>
    <row r="139" spans="1:10" ht="85.5" customHeight="1">
      <c r="A139" s="1227" t="s">
        <v>1213</v>
      </c>
      <c r="B139" s="1227"/>
      <c r="C139" s="1227"/>
      <c r="D139" s="1227"/>
      <c r="E139" s="1227"/>
      <c r="F139" s="1227"/>
      <c r="G139" s="1227"/>
      <c r="H139" s="1227"/>
      <c r="I139" s="1227"/>
      <c r="J139" s="1227"/>
    </row>
    <row r="141" spans="1:10" ht="27.75" customHeight="1">
      <c r="A141" s="1249" t="s">
        <v>1218</v>
      </c>
      <c r="B141" s="1249"/>
      <c r="C141" s="1249"/>
      <c r="D141" s="1249"/>
      <c r="E141" s="1249"/>
      <c r="F141" s="1249"/>
      <c r="G141" s="1249"/>
      <c r="H141" s="1249"/>
      <c r="I141" s="1249"/>
      <c r="J141" s="1249"/>
    </row>
    <row r="142" spans="1:10" ht="36.75" customHeight="1">
      <c r="A142" s="1227" t="s">
        <v>1212</v>
      </c>
      <c r="B142" s="1227"/>
      <c r="C142" s="1227"/>
      <c r="D142" s="1227"/>
      <c r="E142" s="1227"/>
      <c r="F142" s="1227"/>
      <c r="G142" s="1227"/>
      <c r="H142" s="1227"/>
      <c r="I142" s="1227"/>
      <c r="J142" s="1227"/>
    </row>
    <row r="144" spans="1:10" ht="27.75" customHeight="1">
      <c r="A144" s="1249" t="s">
        <v>84</v>
      </c>
      <c r="B144" s="1249"/>
      <c r="C144" s="1249"/>
      <c r="D144" s="1249"/>
      <c r="E144" s="1249"/>
      <c r="F144" s="1249"/>
      <c r="G144" s="1249"/>
      <c r="H144" s="1249"/>
      <c r="I144" s="1249"/>
      <c r="J144" s="1249"/>
    </row>
    <row r="145" spans="1:10" ht="39" customHeight="1">
      <c r="A145" s="1227" t="s">
        <v>1210</v>
      </c>
      <c r="B145" s="1227"/>
      <c r="C145" s="1227"/>
      <c r="D145" s="1227"/>
      <c r="E145" s="1227"/>
      <c r="F145" s="1227"/>
      <c r="G145" s="1227"/>
      <c r="H145" s="1227"/>
      <c r="I145" s="1227"/>
      <c r="J145" s="1227"/>
    </row>
    <row r="146" spans="1:10" ht="6.75" customHeight="1"/>
    <row r="147" spans="1:10" ht="39.75" customHeight="1">
      <c r="A147" s="1227" t="s">
        <v>1211</v>
      </c>
      <c r="B147" s="1227"/>
      <c r="C147" s="1227"/>
      <c r="D147" s="1227"/>
      <c r="E147" s="1227"/>
      <c r="F147" s="1227"/>
      <c r="G147" s="1227"/>
      <c r="H147" s="1227"/>
      <c r="I147" s="1227"/>
      <c r="J147" s="1227"/>
    </row>
    <row r="149" spans="1:10" ht="40.5" customHeight="1">
      <c r="A149" s="1227" t="s">
        <v>1214</v>
      </c>
      <c r="B149" s="1227"/>
      <c r="C149" s="1227"/>
      <c r="D149" s="1227"/>
      <c r="E149" s="1227"/>
      <c r="F149" s="1227"/>
      <c r="G149" s="1227"/>
      <c r="H149" s="1227"/>
      <c r="I149" s="1227"/>
      <c r="J149" s="1227"/>
    </row>
    <row r="151" spans="1:10" ht="36.75" customHeight="1">
      <c r="A151" s="1227" t="s">
        <v>1215</v>
      </c>
      <c r="B151" s="1227"/>
      <c r="C151" s="1227"/>
      <c r="D151" s="1227"/>
      <c r="E151" s="1227"/>
      <c r="F151" s="1227"/>
      <c r="G151" s="1227"/>
      <c r="H151" s="1227"/>
      <c r="I151" s="1227"/>
      <c r="J151" s="1227"/>
    </row>
    <row r="153" spans="1:10" ht="27.75" customHeight="1">
      <c r="A153" s="1249" t="s">
        <v>1201</v>
      </c>
      <c r="B153" s="1249"/>
      <c r="C153" s="1249"/>
      <c r="D153" s="1249"/>
      <c r="E153" s="1249"/>
      <c r="F153" s="1249"/>
      <c r="G153" s="1249"/>
      <c r="H153" s="1249"/>
      <c r="I153" s="1249"/>
      <c r="J153" s="1249"/>
    </row>
    <row r="154" spans="1:10" ht="37.5" customHeight="1">
      <c r="A154" s="1227" t="s">
        <v>1209</v>
      </c>
      <c r="B154" s="1227"/>
      <c r="C154" s="1227"/>
      <c r="D154" s="1227"/>
      <c r="E154" s="1227"/>
      <c r="F154" s="1227"/>
      <c r="G154" s="1227"/>
      <c r="H154" s="1227"/>
      <c r="I154" s="1227"/>
      <c r="J154" s="1227"/>
    </row>
    <row r="156" spans="1:10" ht="27.75" customHeight="1">
      <c r="A156" s="1249" t="s">
        <v>1203</v>
      </c>
      <c r="B156" s="1249"/>
      <c r="C156" s="1249"/>
      <c r="D156" s="1249"/>
      <c r="E156" s="1249"/>
      <c r="F156" s="1249"/>
      <c r="G156" s="1249"/>
      <c r="H156" s="1249"/>
      <c r="I156" s="1249"/>
      <c r="J156" s="1249"/>
    </row>
    <row r="157" spans="1:10" ht="32.25" customHeight="1">
      <c r="A157" s="1227" t="s">
        <v>1204</v>
      </c>
      <c r="B157" s="1227"/>
      <c r="C157" s="1227"/>
      <c r="D157" s="1227"/>
      <c r="E157" s="1227"/>
      <c r="F157" s="1227"/>
      <c r="G157" s="1227"/>
      <c r="H157" s="1227"/>
      <c r="I157" s="1227"/>
      <c r="J157" s="1227"/>
    </row>
    <row r="159" spans="1:10" ht="27.75" customHeight="1">
      <c r="A159" s="1249" t="s">
        <v>1202</v>
      </c>
      <c r="B159" s="1249"/>
      <c r="C159" s="1249"/>
      <c r="D159" s="1249"/>
      <c r="E159" s="1249"/>
      <c r="F159" s="1249"/>
      <c r="G159" s="1249"/>
      <c r="H159" s="1249"/>
      <c r="I159" s="1249"/>
      <c r="J159" s="1249"/>
    </row>
    <row r="160" spans="1:10" ht="87.75" customHeight="1">
      <c r="A160" s="1227" t="s">
        <v>1127</v>
      </c>
      <c r="B160" s="1227"/>
      <c r="C160" s="1227"/>
      <c r="D160" s="1227"/>
      <c r="E160" s="1227"/>
      <c r="F160" s="1227"/>
      <c r="G160" s="1227"/>
      <c r="H160" s="1227"/>
      <c r="I160" s="1227"/>
      <c r="J160" s="1227"/>
    </row>
    <row r="162" spans="1:10" ht="27.75" customHeight="1">
      <c r="A162" s="1249" t="s">
        <v>1205</v>
      </c>
      <c r="B162" s="1249"/>
      <c r="C162" s="1249"/>
      <c r="D162" s="1249"/>
      <c r="E162" s="1249"/>
      <c r="F162" s="1249"/>
      <c r="G162" s="1249"/>
      <c r="H162" s="1249"/>
      <c r="I162" s="1249"/>
      <c r="J162" s="1249"/>
    </row>
    <row r="163" spans="1:10" ht="26.25" customHeight="1">
      <c r="A163" s="1250" t="s">
        <v>1208</v>
      </c>
      <c r="B163" s="1250"/>
      <c r="C163" s="1250"/>
      <c r="D163" s="1250"/>
      <c r="E163" s="1250"/>
      <c r="F163" s="1250"/>
      <c r="G163" s="1250"/>
      <c r="H163" s="1250"/>
      <c r="I163" s="1250"/>
      <c r="J163" s="1250"/>
    </row>
    <row r="164" spans="1:10" ht="87.75" customHeight="1">
      <c r="A164" s="1227"/>
      <c r="B164" s="1227"/>
      <c r="C164" s="1227"/>
      <c r="D164" s="1227"/>
      <c r="E164" s="1227"/>
      <c r="F164" s="1227"/>
      <c r="G164" s="1227"/>
      <c r="H164" s="1227"/>
      <c r="I164" s="1227"/>
      <c r="J164" s="1227"/>
    </row>
  </sheetData>
  <mergeCells count="129">
    <mergeCell ref="A31:J31"/>
    <mergeCell ref="A33:J33"/>
    <mergeCell ref="A35:J35"/>
    <mergeCell ref="A37:J37"/>
    <mergeCell ref="A156:J156"/>
    <mergeCell ref="A157:J157"/>
    <mergeCell ref="A153:J153"/>
    <mergeCell ref="A154:J154"/>
    <mergeCell ref="A159:J159"/>
    <mergeCell ref="A149:J149"/>
    <mergeCell ref="A147:J147"/>
    <mergeCell ref="A39:J39"/>
    <mergeCell ref="A77:J77"/>
    <mergeCell ref="A45:J45"/>
    <mergeCell ref="A50:G50"/>
    <mergeCell ref="H49:J49"/>
    <mergeCell ref="H50:J50"/>
    <mergeCell ref="A49:G49"/>
    <mergeCell ref="A56:G56"/>
    <mergeCell ref="A57:G57"/>
    <mergeCell ref="H61:J61"/>
    <mergeCell ref="H60:J60"/>
    <mergeCell ref="H59:J59"/>
    <mergeCell ref="A47:J47"/>
    <mergeCell ref="A1:J1"/>
    <mergeCell ref="A3:J3"/>
    <mergeCell ref="A5:J5"/>
    <mergeCell ref="A13:J13"/>
    <mergeCell ref="A25:J25"/>
    <mergeCell ref="A27:J27"/>
    <mergeCell ref="A29:J29"/>
    <mergeCell ref="A79:J79"/>
    <mergeCell ref="A9:J9"/>
    <mergeCell ref="A17:J17"/>
    <mergeCell ref="A7:J7"/>
    <mergeCell ref="A15:J15"/>
    <mergeCell ref="A19:J19"/>
    <mergeCell ref="A23:J23"/>
    <mergeCell ref="A11:J11"/>
    <mergeCell ref="A21:J21"/>
    <mergeCell ref="A63:J63"/>
    <mergeCell ref="H55:J55"/>
    <mergeCell ref="H53:J53"/>
    <mergeCell ref="A60:G60"/>
    <mergeCell ref="A61:G61"/>
    <mergeCell ref="H54:J54"/>
    <mergeCell ref="A53:G53"/>
    <mergeCell ref="A41:J41"/>
    <mergeCell ref="A43:J43"/>
    <mergeCell ref="A58:G58"/>
    <mergeCell ref="A59:G59"/>
    <mergeCell ref="H51:J51"/>
    <mergeCell ref="H52:J52"/>
    <mergeCell ref="A65:J65"/>
    <mergeCell ref="A54:G54"/>
    <mergeCell ref="A55:G55"/>
    <mergeCell ref="H58:J58"/>
    <mergeCell ref="H57:J57"/>
    <mergeCell ref="H56:J56"/>
    <mergeCell ref="A73:J73"/>
    <mergeCell ref="A87:J87"/>
    <mergeCell ref="A88:J88"/>
    <mergeCell ref="A90:J90"/>
    <mergeCell ref="A80:J80"/>
    <mergeCell ref="A69:J69"/>
    <mergeCell ref="A71:J71"/>
    <mergeCell ref="A75:J75"/>
    <mergeCell ref="A91:J91"/>
    <mergeCell ref="A82:J82"/>
    <mergeCell ref="A84:J84"/>
    <mergeCell ref="A85:J85"/>
    <mergeCell ref="A93:J93"/>
    <mergeCell ref="A94:J94"/>
    <mergeCell ref="A96:J96"/>
    <mergeCell ref="A97:J97"/>
    <mergeCell ref="A115:J115"/>
    <mergeCell ref="A102:J102"/>
    <mergeCell ref="A104:J104"/>
    <mergeCell ref="A105:J105"/>
    <mergeCell ref="A107:J107"/>
    <mergeCell ref="A108:J108"/>
    <mergeCell ref="A110:J110"/>
    <mergeCell ref="A111:E111"/>
    <mergeCell ref="A112:E112"/>
    <mergeCell ref="A113:E113"/>
    <mergeCell ref="F111:J111"/>
    <mergeCell ref="F112:J112"/>
    <mergeCell ref="F113:J113"/>
    <mergeCell ref="A99:J99"/>
    <mergeCell ref="A100:J100"/>
    <mergeCell ref="A130:J130"/>
    <mergeCell ref="A142:J142"/>
    <mergeCell ref="F124:J124"/>
    <mergeCell ref="F123:J123"/>
    <mergeCell ref="F120:J120"/>
    <mergeCell ref="F122:J122"/>
    <mergeCell ref="F121:J121"/>
    <mergeCell ref="A128:E128"/>
    <mergeCell ref="A132:J132"/>
    <mergeCell ref="A133:J133"/>
    <mergeCell ref="A127:E127"/>
    <mergeCell ref="A117:J117"/>
    <mergeCell ref="F128:J128"/>
    <mergeCell ref="F125:J125"/>
    <mergeCell ref="F126:J126"/>
    <mergeCell ref="F127:J127"/>
    <mergeCell ref="F119:J119"/>
    <mergeCell ref="F118:J118"/>
    <mergeCell ref="A126:E126"/>
    <mergeCell ref="A118:E118"/>
    <mergeCell ref="A119:E119"/>
    <mergeCell ref="A120:E120"/>
    <mergeCell ref="A121:E121"/>
    <mergeCell ref="A122:E122"/>
    <mergeCell ref="A123:E123"/>
    <mergeCell ref="A124:E124"/>
    <mergeCell ref="A125:E125"/>
    <mergeCell ref="A151:J151"/>
    <mergeCell ref="A162:J162"/>
    <mergeCell ref="A164:J164"/>
    <mergeCell ref="A135:J135"/>
    <mergeCell ref="A136:J136"/>
    <mergeCell ref="A138:J138"/>
    <mergeCell ref="A139:J139"/>
    <mergeCell ref="A141:J141"/>
    <mergeCell ref="A145:J145"/>
    <mergeCell ref="A144:J144"/>
    <mergeCell ref="A160:J160"/>
    <mergeCell ref="A163:J163"/>
  </mergeCells>
  <phoneticPr fontId="3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3"/>
  <sheetViews>
    <sheetView view="pageBreakPreview" zoomScale="55" zoomScaleNormal="100" zoomScaleSheetLayoutView="55" workbookViewId="0">
      <selection activeCell="L64" sqref="L64"/>
    </sheetView>
  </sheetViews>
  <sheetFormatPr defaultRowHeight="13.5"/>
  <cols>
    <col min="1" max="9" width="8.125" customWidth="1"/>
    <col min="10" max="10" width="23.5" customWidth="1"/>
    <col min="11" max="11" width="4.75" customWidth="1"/>
  </cols>
  <sheetData>
    <row r="1" spans="1:11" ht="189" customHeight="1">
      <c r="A1" s="1304"/>
      <c r="B1" s="1304"/>
      <c r="C1" s="1304"/>
      <c r="D1" s="1304"/>
      <c r="E1" s="1304"/>
      <c r="F1" s="1304"/>
      <c r="G1" s="1304"/>
      <c r="H1" s="1304"/>
      <c r="I1" s="1304"/>
      <c r="J1" s="1304"/>
      <c r="K1" s="862"/>
    </row>
    <row r="2" spans="1:11" ht="43.5" customHeight="1">
      <c r="A2" s="859"/>
      <c r="B2" s="859"/>
      <c r="C2" s="859"/>
      <c r="D2" s="859"/>
      <c r="E2" s="859"/>
      <c r="F2" s="859"/>
      <c r="G2" s="859"/>
      <c r="H2" s="859"/>
      <c r="I2" s="859"/>
      <c r="J2" s="859"/>
      <c r="K2" s="859"/>
    </row>
    <row r="3" spans="1:11" ht="39" customHeight="1">
      <c r="A3" s="855"/>
      <c r="B3" s="856"/>
      <c r="C3" s="856"/>
      <c r="D3" s="856"/>
      <c r="E3" s="856"/>
      <c r="F3" s="856"/>
      <c r="G3" s="857"/>
      <c r="H3" s="1244" t="s">
        <v>1228</v>
      </c>
      <c r="I3" s="1245"/>
      <c r="J3" s="1246"/>
      <c r="K3" s="860"/>
    </row>
    <row r="4" spans="1:11" ht="27.75" customHeight="1">
      <c r="A4" s="860"/>
      <c r="B4" s="860"/>
      <c r="C4" s="860"/>
      <c r="D4" s="860"/>
      <c r="E4" s="860"/>
      <c r="F4" s="860"/>
      <c r="G4" s="860"/>
      <c r="H4" s="860"/>
      <c r="I4" s="860"/>
      <c r="J4" s="860"/>
      <c r="K4" s="860"/>
    </row>
    <row r="5" spans="1:11" ht="39" customHeight="1">
      <c r="A5" s="1242" t="s">
        <v>1227</v>
      </c>
      <c r="B5" s="1243"/>
      <c r="C5" s="1243"/>
      <c r="D5" s="1243"/>
      <c r="E5" s="1243"/>
      <c r="F5" s="1243"/>
      <c r="G5" s="1243"/>
      <c r="H5" s="1243"/>
      <c r="I5" s="1243"/>
      <c r="J5" s="1243"/>
      <c r="K5" s="860"/>
    </row>
    <row r="6" spans="1:11" ht="9.75" customHeight="1">
      <c r="A6" s="1242"/>
      <c r="B6" s="1243"/>
      <c r="C6" s="1243"/>
      <c r="D6" s="1243"/>
      <c r="E6" s="1243"/>
      <c r="F6" s="1243"/>
      <c r="G6" s="1243"/>
      <c r="H6" s="1243"/>
      <c r="I6" s="1243"/>
      <c r="J6" s="1243"/>
      <c r="K6" s="860"/>
    </row>
    <row r="7" spans="1:11" ht="39" customHeight="1">
      <c r="A7" s="1242"/>
      <c r="B7" s="1243"/>
      <c r="C7" s="1243"/>
      <c r="D7" s="1243"/>
      <c r="E7" s="1243"/>
      <c r="F7" s="1243"/>
      <c r="G7" s="1243"/>
      <c r="H7" s="1243"/>
      <c r="I7" s="1243"/>
      <c r="J7" s="1243"/>
      <c r="K7" s="860"/>
    </row>
    <row r="8" spans="1:11" ht="9.75" customHeight="1">
      <c r="A8" s="1242"/>
      <c r="B8" s="1243"/>
      <c r="C8" s="1243"/>
      <c r="D8" s="1243"/>
      <c r="E8" s="1243"/>
      <c r="F8" s="1243"/>
      <c r="G8" s="1243"/>
      <c r="H8" s="1243"/>
      <c r="I8" s="1243"/>
      <c r="J8" s="1243"/>
      <c r="K8" s="860"/>
    </row>
    <row r="9" spans="1:11" ht="39" customHeight="1">
      <c r="A9" s="1247"/>
      <c r="B9" s="1248"/>
      <c r="C9" s="1248"/>
      <c r="D9" s="1248"/>
      <c r="E9" s="1248"/>
      <c r="F9" s="1248"/>
      <c r="G9" s="1248"/>
      <c r="H9" s="1248"/>
      <c r="I9" s="1248"/>
      <c r="J9" s="1248"/>
      <c r="K9" s="861"/>
    </row>
    <row r="10" spans="1:11" ht="202.5" customHeight="1">
      <c r="A10" s="1304"/>
      <c r="B10" s="1304"/>
      <c r="C10" s="1304"/>
      <c r="D10" s="1304"/>
      <c r="E10" s="1304"/>
      <c r="F10" s="1304"/>
      <c r="G10" s="1304"/>
      <c r="H10" s="1304"/>
      <c r="I10" s="1304"/>
      <c r="J10" s="1304"/>
      <c r="K10" s="862"/>
    </row>
    <row r="11" spans="1:11" ht="202.5" customHeight="1">
      <c r="A11" s="1304"/>
      <c r="B11" s="1304"/>
      <c r="C11" s="1304"/>
      <c r="D11" s="1304"/>
      <c r="E11" s="1304"/>
      <c r="F11" s="1304"/>
      <c r="G11" s="1304"/>
      <c r="H11" s="1304"/>
      <c r="I11" s="1304"/>
      <c r="J11" s="1304"/>
      <c r="K11" s="862"/>
    </row>
    <row r="12" spans="1:11" ht="28.5" customHeight="1">
      <c r="A12" s="1304"/>
      <c r="B12" s="1304"/>
      <c r="C12" s="1304"/>
      <c r="D12" s="1304"/>
      <c r="E12" s="1304"/>
      <c r="F12" s="1304"/>
      <c r="G12" s="1304"/>
      <c r="H12" s="1304"/>
      <c r="I12" s="1304"/>
      <c r="J12" s="1304"/>
      <c r="K12" s="862"/>
    </row>
    <row r="13" spans="1:11" ht="202.5" customHeight="1">
      <c r="A13" s="1241"/>
      <c r="B13" s="1241"/>
      <c r="C13" s="1241"/>
      <c r="D13" s="1241"/>
      <c r="E13" s="1241"/>
      <c r="F13" s="1241"/>
      <c r="G13" s="1241"/>
      <c r="H13" s="1241"/>
      <c r="I13" s="1241"/>
      <c r="J13" s="1241"/>
      <c r="K13" s="858"/>
    </row>
  </sheetData>
  <mergeCells count="11">
    <mergeCell ref="A8:J8"/>
    <mergeCell ref="A1:J1"/>
    <mergeCell ref="H3:J3"/>
    <mergeCell ref="A5:J5"/>
    <mergeCell ref="A6:J6"/>
    <mergeCell ref="A7:J7"/>
    <mergeCell ref="A9:J9"/>
    <mergeCell ref="A10:J10"/>
    <mergeCell ref="A11:J11"/>
    <mergeCell ref="A12:J12"/>
    <mergeCell ref="A13:J13"/>
  </mergeCells>
  <phoneticPr fontId="34"/>
  <pageMargins left="0.23622047244094491" right="0.19685039370078741" top="0.37" bottom="0.3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108"/>
  <sheetViews>
    <sheetView zoomScaleNormal="100" workbookViewId="0">
      <selection activeCell="Q56" sqref="Q56"/>
    </sheetView>
  </sheetViews>
  <sheetFormatPr defaultRowHeight="15" customHeight="1"/>
  <cols>
    <col min="1" max="1" width="2.125" style="206" customWidth="1"/>
    <col min="2" max="2" width="7.625" style="386" customWidth="1"/>
    <col min="3" max="3" width="6.625" style="387" customWidth="1"/>
    <col min="4" max="4" width="6.625" style="388" customWidth="1"/>
    <col min="5" max="5" width="6.625" style="389" customWidth="1"/>
    <col min="6" max="6" width="6.625" style="390" customWidth="1"/>
    <col min="7" max="7" width="6.625" style="388" customWidth="1"/>
    <col min="8" max="8" width="6.625" style="391" customWidth="1"/>
    <col min="9" max="9" width="6.625" style="390" customWidth="1"/>
    <col min="10" max="10" width="6.625" style="388" customWidth="1"/>
    <col min="11" max="11" width="6.625" style="391" customWidth="1"/>
    <col min="12" max="12" width="6.625" style="390" customWidth="1"/>
    <col min="13" max="13" width="6.25" style="388" customWidth="1"/>
    <col min="14" max="14" width="6.25" style="391" customWidth="1"/>
    <col min="15" max="15" width="2.75" style="206" customWidth="1"/>
    <col min="16" max="16384" width="9" style="206"/>
  </cols>
  <sheetData>
    <row r="1" spans="1:16" s="6" customFormat="1" ht="13.5"/>
    <row r="2" spans="1:16" s="6" customFormat="1" ht="27.75" customHeight="1">
      <c r="A2" s="848"/>
      <c r="B2" s="849" t="s">
        <v>1226</v>
      </c>
      <c r="C2" s="848"/>
      <c r="D2" s="848"/>
      <c r="E2" s="848"/>
      <c r="F2" s="848"/>
      <c r="G2" s="848"/>
      <c r="H2" s="848"/>
      <c r="I2" s="848"/>
      <c r="J2" s="848"/>
      <c r="K2" s="848"/>
      <c r="L2" s="848"/>
      <c r="M2" s="848"/>
      <c r="N2" s="848"/>
    </row>
    <row r="3" spans="1:16" s="6" customFormat="1" ht="9.75" customHeight="1">
      <c r="B3" s="184"/>
    </row>
    <row r="4" spans="1:16" s="6" customFormat="1" ht="17.25">
      <c r="B4" s="183" t="s">
        <v>88</v>
      </c>
    </row>
    <row r="5" spans="1:16" s="6" customFormat="1" ht="21.75" customHeight="1">
      <c r="B5" s="5"/>
    </row>
    <row r="6" spans="1:16" s="6" customFormat="1" ht="266.25" customHeight="1">
      <c r="B6" s="1308" t="s">
        <v>1158</v>
      </c>
      <c r="C6" s="1308"/>
      <c r="D6" s="1308"/>
      <c r="E6" s="1308"/>
      <c r="F6" s="1308"/>
      <c r="G6" s="1308"/>
      <c r="H6" s="1308"/>
      <c r="I6" s="1308"/>
      <c r="J6" s="1308"/>
      <c r="K6" s="1308"/>
      <c r="L6" s="1308"/>
      <c r="M6" s="1308"/>
      <c r="N6" s="1308"/>
      <c r="P6" s="20"/>
    </row>
    <row r="7" spans="1:16" s="6" customFormat="1" ht="31.5" customHeight="1">
      <c r="B7" s="5"/>
    </row>
    <row r="8" spans="1:16" s="6" customFormat="1" ht="97.5" customHeight="1">
      <c r="B8" s="1308" t="s">
        <v>1152</v>
      </c>
      <c r="C8" s="1308"/>
      <c r="D8" s="1308"/>
      <c r="E8" s="1308"/>
      <c r="F8" s="1308"/>
      <c r="G8" s="1308"/>
      <c r="H8" s="1308"/>
      <c r="I8" s="1308"/>
      <c r="J8" s="1308"/>
      <c r="K8" s="1308"/>
      <c r="L8" s="1308"/>
      <c r="M8" s="1308"/>
      <c r="N8" s="1308"/>
      <c r="P8" s="20"/>
    </row>
    <row r="9" spans="1:16" s="6" customFormat="1" ht="25.5" customHeight="1">
      <c r="B9" s="5"/>
    </row>
    <row r="10" spans="1:16" s="6" customFormat="1" ht="99.75" customHeight="1">
      <c r="B10" s="1306" t="s">
        <v>1159</v>
      </c>
      <c r="C10" s="1306"/>
      <c r="D10" s="1306"/>
      <c r="E10" s="1306"/>
      <c r="F10" s="1306"/>
      <c r="G10" s="1306"/>
      <c r="H10" s="1306"/>
      <c r="I10" s="1306"/>
      <c r="J10" s="1306"/>
      <c r="K10" s="1306"/>
      <c r="L10" s="1306"/>
      <c r="M10" s="1306"/>
      <c r="N10" s="1306"/>
      <c r="O10" s="11"/>
    </row>
    <row r="11" spans="1:16" s="6" customFormat="1" ht="25.5" customHeight="1">
      <c r="B11" s="5"/>
    </row>
    <row r="12" spans="1:16" s="6" customFormat="1" ht="90.75" customHeight="1">
      <c r="B12" s="1306" t="s">
        <v>1157</v>
      </c>
      <c r="C12" s="1306"/>
      <c r="D12" s="1306"/>
      <c r="E12" s="1306"/>
      <c r="F12" s="1306"/>
      <c r="G12" s="1306"/>
      <c r="H12" s="1306"/>
      <c r="I12" s="1306"/>
      <c r="J12" s="1306"/>
      <c r="K12" s="1306"/>
      <c r="L12" s="1306"/>
      <c r="M12" s="1306"/>
      <c r="N12" s="1306"/>
      <c r="O12" s="11"/>
    </row>
    <row r="13" spans="1:16" s="6" customFormat="1" ht="24.75" customHeight="1">
      <c r="B13" s="179"/>
      <c r="C13" s="17"/>
      <c r="D13" s="17"/>
      <c r="E13" s="17"/>
      <c r="F13" s="17"/>
      <c r="G13" s="17"/>
      <c r="H13" s="17"/>
      <c r="I13" s="17"/>
      <c r="J13" s="17"/>
      <c r="K13" s="17"/>
      <c r="L13" s="17"/>
      <c r="O13" s="11"/>
    </row>
    <row r="14" spans="1:16" s="6" customFormat="1" ht="129.75" customHeight="1">
      <c r="B14" s="1306" t="s">
        <v>1153</v>
      </c>
      <c r="C14" s="1306"/>
      <c r="D14" s="1306"/>
      <c r="E14" s="1306"/>
      <c r="F14" s="1306"/>
      <c r="G14" s="1306"/>
      <c r="H14" s="1306"/>
      <c r="I14" s="1306"/>
      <c r="J14" s="1306"/>
      <c r="K14" s="1306"/>
      <c r="L14" s="1306"/>
      <c r="M14" s="1306"/>
      <c r="N14" s="1306"/>
      <c r="O14" s="11"/>
    </row>
    <row r="15" spans="1:16" s="6" customFormat="1" ht="19.5" customHeight="1">
      <c r="B15" s="179"/>
      <c r="C15" s="17"/>
      <c r="D15" s="17"/>
      <c r="E15" s="17"/>
      <c r="F15" s="17"/>
      <c r="G15" s="17"/>
      <c r="H15" s="17"/>
      <c r="I15" s="17"/>
      <c r="J15" s="17"/>
      <c r="K15" s="17"/>
      <c r="L15" s="17"/>
      <c r="O15" s="11"/>
    </row>
    <row r="16" spans="1:16" s="6" customFormat="1" ht="55.5" customHeight="1">
      <c r="B16" s="1306" t="s">
        <v>1154</v>
      </c>
      <c r="C16" s="1306"/>
      <c r="D16" s="1306"/>
      <c r="E16" s="1306"/>
      <c r="F16" s="1306"/>
      <c r="G16" s="1306"/>
      <c r="H16" s="1306"/>
      <c r="I16" s="1306"/>
      <c r="J16" s="1306"/>
      <c r="K16" s="1306"/>
      <c r="L16" s="1306"/>
      <c r="M16" s="1306"/>
      <c r="N16" s="1306"/>
      <c r="O16" s="11"/>
    </row>
    <row r="17" spans="2:30" s="6" customFormat="1" ht="19.5" customHeight="1">
      <c r="B17" s="179"/>
      <c r="C17" s="17"/>
      <c r="D17" s="17"/>
      <c r="E17" s="17"/>
      <c r="F17" s="17"/>
      <c r="G17" s="17"/>
      <c r="H17" s="17"/>
      <c r="I17" s="17"/>
      <c r="J17" s="17"/>
      <c r="K17" s="17"/>
      <c r="L17" s="17"/>
      <c r="O17" s="11"/>
    </row>
    <row r="18" spans="2:30" s="6" customFormat="1" ht="87.75" customHeight="1">
      <c r="B18" s="1306" t="s">
        <v>1149</v>
      </c>
      <c r="C18" s="1306"/>
      <c r="D18" s="1306"/>
      <c r="E18" s="1306"/>
      <c r="F18" s="1306"/>
      <c r="G18" s="1306"/>
      <c r="H18" s="1306"/>
      <c r="I18" s="1306"/>
      <c r="J18" s="1306"/>
      <c r="K18" s="1306"/>
      <c r="L18" s="1306"/>
      <c r="M18" s="1306"/>
      <c r="N18" s="1306"/>
      <c r="O18" s="11"/>
    </row>
    <row r="19" spans="2:30" s="6" customFormat="1" ht="29.25" customHeight="1">
      <c r="B19" s="179"/>
      <c r="C19" s="17"/>
      <c r="D19" s="17"/>
      <c r="E19" s="17"/>
      <c r="F19" s="17"/>
      <c r="G19" s="17"/>
      <c r="H19" s="17"/>
      <c r="I19" s="17"/>
      <c r="J19" s="17"/>
      <c r="K19" s="17"/>
      <c r="L19" s="17"/>
      <c r="O19" s="11"/>
    </row>
    <row r="20" spans="2:30" s="6" customFormat="1" ht="138.75" customHeight="1">
      <c r="B20" s="1306" t="s">
        <v>1160</v>
      </c>
      <c r="C20" s="1306"/>
      <c r="D20" s="1306"/>
      <c r="E20" s="1306"/>
      <c r="F20" s="1306"/>
      <c r="G20" s="1306"/>
      <c r="H20" s="1306"/>
      <c r="I20" s="1306"/>
      <c r="J20" s="1306"/>
      <c r="K20" s="1306"/>
      <c r="L20" s="1306"/>
      <c r="M20" s="1306"/>
      <c r="N20" s="1306"/>
      <c r="O20" s="11"/>
    </row>
    <row r="21" spans="2:30" s="6" customFormat="1" ht="28.5" customHeight="1">
      <c r="B21" s="179"/>
      <c r="C21" s="17"/>
      <c r="D21" s="17"/>
      <c r="E21" s="17"/>
      <c r="F21" s="17"/>
      <c r="G21" s="17"/>
      <c r="H21" s="17"/>
      <c r="I21" s="17"/>
      <c r="J21" s="17"/>
      <c r="K21" s="17"/>
      <c r="L21" s="17"/>
      <c r="O21" s="11"/>
    </row>
    <row r="22" spans="2:30" s="6" customFormat="1" ht="56.25" customHeight="1">
      <c r="B22" s="1306" t="s">
        <v>1150</v>
      </c>
      <c r="C22" s="1306"/>
      <c r="D22" s="1306"/>
      <c r="E22" s="1306"/>
      <c r="F22" s="1306"/>
      <c r="G22" s="1306"/>
      <c r="H22" s="1306"/>
      <c r="I22" s="1306"/>
      <c r="J22" s="1306"/>
      <c r="K22" s="1306"/>
      <c r="L22" s="1306"/>
      <c r="M22" s="1306"/>
      <c r="N22" s="1306"/>
      <c r="O22" s="11"/>
    </row>
    <row r="23" spans="2:30" s="6" customFormat="1" ht="27.75" customHeight="1">
      <c r="B23" s="179"/>
      <c r="C23" s="17"/>
      <c r="D23" s="17"/>
      <c r="E23" s="17"/>
      <c r="F23" s="17"/>
      <c r="G23" s="17"/>
      <c r="H23" s="17"/>
      <c r="I23" s="17"/>
      <c r="J23" s="17"/>
      <c r="K23" s="17"/>
      <c r="L23" s="17"/>
      <c r="O23" s="11"/>
    </row>
    <row r="24" spans="2:30" s="6" customFormat="1" ht="126.75" customHeight="1">
      <c r="B24" s="1306" t="s">
        <v>1151</v>
      </c>
      <c r="C24" s="1306"/>
      <c r="D24" s="1306"/>
      <c r="E24" s="1306"/>
      <c r="F24" s="1306"/>
      <c r="G24" s="1306"/>
      <c r="H24" s="1306"/>
      <c r="I24" s="1306"/>
      <c r="J24" s="1306"/>
      <c r="K24" s="1306"/>
      <c r="L24" s="1306"/>
      <c r="M24" s="1306"/>
      <c r="N24" s="1306"/>
      <c r="O24" s="11"/>
    </row>
    <row r="25" spans="2:30" ht="2.1" customHeight="1"/>
    <row r="26" spans="2:30" ht="13.5" customHeight="1"/>
    <row r="27" spans="2:30" ht="17.25" customHeight="1">
      <c r="B27" s="765"/>
      <c r="C27" s="206"/>
      <c r="D27" s="206"/>
      <c r="E27" s="206"/>
      <c r="F27" s="206"/>
      <c r="G27" s="206"/>
      <c r="H27" s="777" t="s">
        <v>1090</v>
      </c>
      <c r="I27" s="206"/>
      <c r="J27" s="206"/>
      <c r="K27" s="206"/>
      <c r="L27" s="206"/>
      <c r="M27" s="768"/>
      <c r="N27" s="768" t="s">
        <v>777</v>
      </c>
    </row>
    <row r="28" spans="2:30" s="388" customFormat="1" ht="15" customHeight="1">
      <c r="B28" s="386"/>
      <c r="C28" s="387"/>
      <c r="E28" s="389"/>
      <c r="F28" s="392"/>
      <c r="H28" s="391"/>
      <c r="I28" s="390"/>
      <c r="K28" s="391"/>
      <c r="L28" s="390"/>
      <c r="N28" s="391"/>
      <c r="O28" s="206"/>
      <c r="P28" s="206"/>
      <c r="Q28" s="206"/>
      <c r="R28" s="206"/>
      <c r="S28" s="206"/>
      <c r="T28" s="206"/>
      <c r="U28" s="206"/>
      <c r="V28" s="206"/>
      <c r="W28" s="206"/>
      <c r="X28" s="206"/>
      <c r="Y28" s="206"/>
      <c r="Z28" s="206"/>
      <c r="AA28" s="206"/>
      <c r="AB28" s="206"/>
      <c r="AC28" s="206"/>
      <c r="AD28" s="206"/>
    </row>
    <row r="32" spans="2:30" s="388" customFormat="1" ht="15" customHeight="1">
      <c r="B32" s="386"/>
      <c r="C32" s="387"/>
      <c r="E32" s="389"/>
      <c r="F32" s="392"/>
      <c r="H32" s="391"/>
      <c r="I32" s="390"/>
      <c r="K32" s="391"/>
      <c r="L32" s="390"/>
      <c r="N32" s="391"/>
      <c r="O32" s="206"/>
      <c r="P32" s="206"/>
      <c r="Q32" s="206"/>
      <c r="R32" s="206"/>
      <c r="S32" s="206"/>
      <c r="T32" s="206"/>
      <c r="U32" s="206"/>
      <c r="V32" s="206"/>
      <c r="W32" s="206"/>
      <c r="X32" s="206"/>
      <c r="Y32" s="206"/>
      <c r="Z32" s="206"/>
      <c r="AA32" s="206"/>
      <c r="AB32" s="206"/>
      <c r="AC32" s="206"/>
      <c r="AD32" s="206"/>
    </row>
    <row r="33" spans="2:30" s="388" customFormat="1" ht="15" customHeight="1">
      <c r="B33" s="386"/>
      <c r="C33" s="387"/>
      <c r="E33" s="389"/>
      <c r="F33" s="392"/>
      <c r="H33" s="391"/>
      <c r="I33" s="390"/>
      <c r="K33" s="391"/>
      <c r="L33" s="390"/>
      <c r="N33" s="391"/>
      <c r="O33" s="206"/>
      <c r="P33" s="206"/>
      <c r="Q33" s="206"/>
      <c r="R33" s="206"/>
      <c r="S33" s="206"/>
      <c r="T33" s="206"/>
      <c r="U33" s="206"/>
      <c r="V33" s="206"/>
      <c r="W33" s="206"/>
      <c r="X33" s="206"/>
      <c r="Y33" s="206"/>
      <c r="Z33" s="206"/>
      <c r="AA33" s="206"/>
      <c r="AB33" s="206"/>
      <c r="AC33" s="206"/>
      <c r="AD33" s="206"/>
    </row>
    <row r="37" spans="2:30" s="388" customFormat="1" ht="15" customHeight="1">
      <c r="B37" s="386"/>
      <c r="C37" s="387"/>
      <c r="E37" s="389"/>
      <c r="F37" s="392"/>
      <c r="H37" s="391"/>
      <c r="I37" s="390"/>
      <c r="K37" s="391"/>
      <c r="L37" s="390"/>
      <c r="N37" s="391"/>
      <c r="O37" s="206"/>
      <c r="P37" s="206"/>
      <c r="Q37" s="206"/>
      <c r="R37" s="206"/>
      <c r="S37" s="206"/>
      <c r="T37" s="206"/>
      <c r="U37" s="206"/>
      <c r="V37" s="206"/>
      <c r="W37" s="206"/>
      <c r="X37" s="206"/>
      <c r="Y37" s="206"/>
      <c r="Z37" s="206"/>
      <c r="AA37" s="206"/>
      <c r="AB37" s="206"/>
      <c r="AC37" s="206"/>
      <c r="AD37" s="206"/>
    </row>
    <row r="38" spans="2:30" s="388" customFormat="1" ht="15" customHeight="1">
      <c r="B38" s="386"/>
      <c r="C38" s="387"/>
      <c r="E38" s="389"/>
      <c r="F38" s="392"/>
      <c r="H38" s="391"/>
      <c r="I38" s="390"/>
      <c r="K38" s="391"/>
      <c r="L38" s="390"/>
      <c r="N38" s="391"/>
      <c r="O38" s="206"/>
      <c r="P38" s="206"/>
      <c r="Q38" s="206"/>
      <c r="R38" s="206"/>
      <c r="S38" s="206"/>
      <c r="T38" s="206"/>
      <c r="U38" s="206"/>
      <c r="V38" s="206"/>
      <c r="W38" s="206"/>
      <c r="X38" s="206"/>
      <c r="Y38" s="206"/>
      <c r="Z38" s="206"/>
      <c r="AA38" s="206"/>
      <c r="AB38" s="206"/>
      <c r="AC38" s="206"/>
      <c r="AD38" s="206"/>
    </row>
    <row r="39" spans="2:30" s="388" customFormat="1" ht="15" customHeight="1">
      <c r="B39" s="386"/>
      <c r="C39" s="387"/>
      <c r="E39" s="389"/>
      <c r="F39" s="392"/>
      <c r="H39" s="391"/>
      <c r="I39" s="390"/>
      <c r="K39" s="391"/>
      <c r="L39" s="390"/>
      <c r="N39" s="391"/>
      <c r="O39" s="206"/>
      <c r="P39" s="206"/>
      <c r="Q39" s="206"/>
      <c r="R39" s="206"/>
      <c r="S39" s="206"/>
      <c r="T39" s="206"/>
      <c r="U39" s="206"/>
      <c r="V39" s="206"/>
      <c r="W39" s="206"/>
      <c r="X39" s="206"/>
      <c r="Y39" s="206"/>
      <c r="Z39" s="206"/>
      <c r="AA39" s="206"/>
      <c r="AB39" s="206"/>
      <c r="AC39" s="206"/>
      <c r="AD39" s="206"/>
    </row>
    <row r="44" spans="2:30" s="388" customFormat="1" ht="15" customHeight="1">
      <c r="B44" s="386"/>
      <c r="C44" s="387"/>
      <c r="E44" s="389"/>
      <c r="F44" s="392"/>
      <c r="H44" s="391"/>
      <c r="I44" s="390"/>
      <c r="K44" s="391"/>
      <c r="L44" s="390"/>
      <c r="N44" s="391"/>
      <c r="O44" s="206"/>
      <c r="P44" s="206"/>
      <c r="Q44" s="206"/>
      <c r="R44" s="206"/>
      <c r="S44" s="206"/>
      <c r="T44" s="206"/>
      <c r="U44" s="206"/>
      <c r="V44" s="206"/>
      <c r="W44" s="206"/>
      <c r="X44" s="206"/>
      <c r="Y44" s="206"/>
      <c r="Z44" s="206"/>
      <c r="AA44" s="206"/>
      <c r="AB44" s="206"/>
      <c r="AC44" s="206"/>
      <c r="AD44" s="206"/>
    </row>
    <row r="49" spans="2:30" s="388" customFormat="1" ht="15" customHeight="1">
      <c r="B49" s="386"/>
      <c r="C49" s="387"/>
      <c r="E49" s="389"/>
      <c r="F49" s="392"/>
      <c r="H49" s="391"/>
      <c r="I49" s="390"/>
      <c r="K49" s="391"/>
      <c r="L49" s="390"/>
      <c r="N49" s="391"/>
      <c r="O49" s="206"/>
      <c r="P49" s="206"/>
      <c r="Q49" s="206"/>
      <c r="R49" s="206"/>
      <c r="S49" s="206"/>
      <c r="T49" s="206"/>
      <c r="U49" s="206"/>
      <c r="V49" s="206"/>
      <c r="W49" s="206"/>
      <c r="X49" s="206"/>
      <c r="Y49" s="206"/>
      <c r="Z49" s="206"/>
      <c r="AA49" s="206"/>
      <c r="AB49" s="206"/>
      <c r="AC49" s="206"/>
      <c r="AD49" s="206"/>
    </row>
    <row r="50" spans="2:30" s="388" customFormat="1" ht="15" customHeight="1">
      <c r="B50" s="386"/>
      <c r="C50" s="387"/>
      <c r="E50" s="389"/>
      <c r="F50" s="392"/>
      <c r="H50" s="391"/>
      <c r="I50" s="390"/>
      <c r="K50" s="391"/>
      <c r="L50" s="390"/>
      <c r="N50" s="391"/>
      <c r="O50" s="206"/>
      <c r="P50" s="206"/>
      <c r="Q50" s="206"/>
      <c r="R50" s="206"/>
      <c r="S50" s="206"/>
      <c r="T50" s="206"/>
      <c r="U50" s="206"/>
      <c r="V50" s="206"/>
      <c r="W50" s="206"/>
      <c r="X50" s="206"/>
      <c r="Y50" s="206"/>
      <c r="Z50" s="206"/>
      <c r="AA50" s="206"/>
      <c r="AB50" s="206"/>
      <c r="AC50" s="206"/>
      <c r="AD50" s="206"/>
    </row>
    <row r="51" spans="2:30" s="388" customFormat="1" ht="15" customHeight="1">
      <c r="B51" s="386"/>
      <c r="C51" s="387"/>
      <c r="E51" s="389"/>
      <c r="F51" s="392"/>
      <c r="H51" s="391"/>
      <c r="I51" s="390"/>
      <c r="K51" s="391"/>
      <c r="L51" s="390"/>
      <c r="N51" s="391"/>
      <c r="O51" s="206"/>
      <c r="P51" s="206"/>
      <c r="Q51" s="206"/>
      <c r="R51" s="206"/>
      <c r="S51" s="206"/>
      <c r="T51" s="206"/>
      <c r="U51" s="206"/>
      <c r="V51" s="206"/>
      <c r="W51" s="206"/>
      <c r="X51" s="206"/>
      <c r="Y51" s="206"/>
      <c r="Z51" s="206"/>
      <c r="AA51" s="206"/>
      <c r="AB51" s="206"/>
      <c r="AC51" s="206"/>
      <c r="AD51" s="206"/>
    </row>
    <row r="52" spans="2:30" s="388" customFormat="1" ht="15" customHeight="1">
      <c r="B52" s="386"/>
      <c r="C52" s="387"/>
      <c r="E52" s="389"/>
      <c r="F52" s="392"/>
      <c r="H52" s="391"/>
      <c r="I52" s="390"/>
      <c r="K52" s="391"/>
      <c r="L52" s="390"/>
      <c r="N52" s="391"/>
      <c r="O52" s="206"/>
      <c r="P52" s="206"/>
      <c r="Q52" s="206"/>
      <c r="R52" s="206"/>
      <c r="S52" s="206"/>
      <c r="T52" s="206"/>
      <c r="U52" s="206"/>
      <c r="V52" s="206"/>
      <c r="W52" s="206"/>
      <c r="X52" s="206"/>
      <c r="Y52" s="206"/>
      <c r="Z52" s="206"/>
      <c r="AA52" s="206"/>
      <c r="AB52" s="206"/>
      <c r="AC52" s="206"/>
      <c r="AD52" s="206"/>
    </row>
    <row r="56" spans="2:30" s="388" customFormat="1" ht="15" customHeight="1">
      <c r="B56" s="386"/>
      <c r="C56" s="387"/>
      <c r="E56" s="389"/>
      <c r="F56" s="392"/>
      <c r="H56" s="391"/>
      <c r="I56" s="390"/>
      <c r="K56" s="391"/>
      <c r="L56" s="390"/>
      <c r="N56" s="391"/>
      <c r="O56" s="206"/>
      <c r="P56" s="206"/>
      <c r="Q56" s="206"/>
      <c r="R56" s="206"/>
      <c r="S56" s="206"/>
      <c r="T56" s="206"/>
      <c r="U56" s="206"/>
      <c r="V56" s="206"/>
      <c r="W56" s="206"/>
      <c r="X56" s="206"/>
      <c r="Y56" s="206"/>
      <c r="Z56" s="206"/>
      <c r="AA56" s="206"/>
      <c r="AB56" s="206"/>
      <c r="AC56" s="206"/>
      <c r="AD56" s="206"/>
    </row>
    <row r="57" spans="2:30" s="388" customFormat="1" ht="15" customHeight="1">
      <c r="B57" s="386"/>
      <c r="C57" s="387"/>
      <c r="E57" s="389"/>
      <c r="F57" s="392"/>
      <c r="H57" s="391"/>
      <c r="I57" s="390"/>
      <c r="K57" s="391"/>
      <c r="L57" s="390"/>
      <c r="N57" s="391"/>
      <c r="O57" s="206"/>
      <c r="P57" s="206"/>
      <c r="Q57" s="206"/>
      <c r="R57" s="206"/>
      <c r="S57" s="206"/>
      <c r="T57" s="206"/>
      <c r="U57" s="206"/>
      <c r="V57" s="206"/>
      <c r="W57" s="206"/>
      <c r="X57" s="206"/>
      <c r="Y57" s="206"/>
      <c r="Z57" s="206"/>
      <c r="AA57" s="206"/>
      <c r="AB57" s="206"/>
      <c r="AC57" s="206"/>
      <c r="AD57" s="206"/>
    </row>
    <row r="58" spans="2:30" s="388" customFormat="1" ht="15" customHeight="1">
      <c r="B58" s="386"/>
      <c r="C58" s="387"/>
      <c r="E58" s="389"/>
      <c r="F58" s="392"/>
      <c r="H58" s="391"/>
      <c r="I58" s="390"/>
      <c r="K58" s="391"/>
      <c r="L58" s="390"/>
      <c r="N58" s="391"/>
      <c r="O58" s="206"/>
      <c r="P58" s="206"/>
      <c r="Q58" s="206"/>
      <c r="R58" s="206"/>
      <c r="S58" s="206"/>
      <c r="T58" s="206"/>
      <c r="U58" s="206"/>
      <c r="V58" s="206"/>
      <c r="W58" s="206"/>
      <c r="X58" s="206"/>
      <c r="Y58" s="206"/>
      <c r="Z58" s="206"/>
      <c r="AA58" s="206"/>
      <c r="AB58" s="206"/>
      <c r="AC58" s="206"/>
      <c r="AD58" s="206"/>
    </row>
    <row r="61" spans="2:30" ht="15" customHeight="1">
      <c r="Q61" s="404" t="s">
        <v>767</v>
      </c>
      <c r="R61" s="394" t="s">
        <v>89</v>
      </c>
      <c r="S61" s="394" t="s">
        <v>90</v>
      </c>
      <c r="T61" s="394" t="s">
        <v>91</v>
      </c>
      <c r="U61" s="394" t="s">
        <v>92</v>
      </c>
      <c r="V61" s="394" t="s">
        <v>93</v>
      </c>
      <c r="W61" s="394" t="s">
        <v>94</v>
      </c>
      <c r="X61" s="394" t="s">
        <v>95</v>
      </c>
      <c r="Y61" s="394" t="s">
        <v>768</v>
      </c>
      <c r="Z61" s="395" t="s">
        <v>769</v>
      </c>
      <c r="AA61" s="395" t="s">
        <v>770</v>
      </c>
    </row>
    <row r="62" spans="2:30" s="388" customFormat="1" ht="15" customHeight="1">
      <c r="B62" s="386"/>
      <c r="C62" s="387"/>
      <c r="E62" s="389"/>
      <c r="F62" s="392"/>
      <c r="H62" s="391"/>
      <c r="I62" s="390"/>
      <c r="K62" s="391"/>
      <c r="L62" s="390"/>
      <c r="N62" s="391"/>
      <c r="O62" s="206"/>
      <c r="P62" s="206"/>
      <c r="Q62" s="398" t="s">
        <v>98</v>
      </c>
      <c r="R62" s="399">
        <v>351668</v>
      </c>
      <c r="S62" s="399">
        <v>370386</v>
      </c>
      <c r="T62" s="399">
        <v>374732</v>
      </c>
      <c r="U62" s="399">
        <v>386328</v>
      </c>
      <c r="V62" s="399">
        <v>384411</v>
      </c>
      <c r="W62" s="399">
        <v>388457</v>
      </c>
      <c r="X62" s="399">
        <v>397937</v>
      </c>
      <c r="Y62" s="399">
        <v>410973</v>
      </c>
      <c r="Z62" s="399">
        <v>412639</v>
      </c>
      <c r="AA62" s="399">
        <f>$L$64</f>
        <v>414247</v>
      </c>
      <c r="AB62" s="206"/>
      <c r="AC62" s="206"/>
      <c r="AD62" s="206"/>
    </row>
    <row r="63" spans="2:30" ht="30" customHeight="1">
      <c r="B63" s="393" t="s">
        <v>767</v>
      </c>
      <c r="C63" s="394" t="s">
        <v>89</v>
      </c>
      <c r="D63" s="394" t="s">
        <v>90</v>
      </c>
      <c r="E63" s="394" t="s">
        <v>91</v>
      </c>
      <c r="F63" s="394" t="s">
        <v>92</v>
      </c>
      <c r="G63" s="394" t="s">
        <v>93</v>
      </c>
      <c r="H63" s="394" t="s">
        <v>94</v>
      </c>
      <c r="I63" s="394" t="s">
        <v>95</v>
      </c>
      <c r="J63" s="394" t="s">
        <v>768</v>
      </c>
      <c r="K63" s="395" t="s">
        <v>769</v>
      </c>
      <c r="L63" s="395" t="s">
        <v>770</v>
      </c>
      <c r="M63" s="396" t="s">
        <v>771</v>
      </c>
      <c r="N63" s="397" t="s">
        <v>1077</v>
      </c>
      <c r="Q63" s="404" t="s">
        <v>767</v>
      </c>
      <c r="R63" s="394" t="s">
        <v>89</v>
      </c>
      <c r="S63" s="394" t="s">
        <v>90</v>
      </c>
      <c r="T63" s="394" t="s">
        <v>91</v>
      </c>
      <c r="U63" s="394" t="s">
        <v>92</v>
      </c>
      <c r="V63" s="394" t="s">
        <v>93</v>
      </c>
      <c r="W63" s="394" t="s">
        <v>94</v>
      </c>
      <c r="X63" s="394" t="s">
        <v>95</v>
      </c>
      <c r="Y63" s="394" t="s">
        <v>768</v>
      </c>
      <c r="Z63" s="395" t="s">
        <v>769</v>
      </c>
      <c r="AA63" s="395" t="s">
        <v>770</v>
      </c>
    </row>
    <row r="64" spans="2:30" ht="30" customHeight="1">
      <c r="B64" s="410" t="s">
        <v>98</v>
      </c>
      <c r="C64" s="766">
        <v>351668</v>
      </c>
      <c r="D64" s="766">
        <v>370386</v>
      </c>
      <c r="E64" s="766">
        <v>374732</v>
      </c>
      <c r="F64" s="766">
        <v>386328</v>
      </c>
      <c r="G64" s="766">
        <v>384411</v>
      </c>
      <c r="H64" s="766">
        <v>388457</v>
      </c>
      <c r="I64" s="766">
        <v>397937</v>
      </c>
      <c r="J64" s="766">
        <v>410973</v>
      </c>
      <c r="K64" s="766">
        <v>412639</v>
      </c>
      <c r="L64" s="766">
        <v>414247</v>
      </c>
      <c r="M64" s="400">
        <f>IF(OR(L64=0,K64=0),"-",(L64/K64)-1)</f>
        <v>3.8968686915197281E-3</v>
      </c>
      <c r="N64" s="401">
        <f>IF(OR(L64=0,C64=0),"-",(L64/C64)-1)</f>
        <v>0.17794908834468881</v>
      </c>
      <c r="Q64" s="402" t="s">
        <v>97</v>
      </c>
      <c r="R64" s="403">
        <v>114899</v>
      </c>
      <c r="S64" s="403">
        <v>125417</v>
      </c>
      <c r="T64" s="403">
        <v>127905</v>
      </c>
      <c r="U64" s="403">
        <v>125928</v>
      </c>
      <c r="V64" s="403">
        <v>127282</v>
      </c>
      <c r="W64" s="403">
        <v>131534</v>
      </c>
      <c r="X64" s="403">
        <v>140931</v>
      </c>
      <c r="Y64" s="403">
        <v>150399</v>
      </c>
      <c r="Z64" s="403">
        <v>135078</v>
      </c>
      <c r="AA64" s="403">
        <f>$L$65</f>
        <v>133902</v>
      </c>
    </row>
    <row r="65" spans="2:27" ht="30" customHeight="1">
      <c r="B65" s="411" t="s">
        <v>97</v>
      </c>
      <c r="C65" s="767">
        <v>114899</v>
      </c>
      <c r="D65" s="767">
        <v>125417</v>
      </c>
      <c r="E65" s="767">
        <v>127905</v>
      </c>
      <c r="F65" s="767">
        <v>125928</v>
      </c>
      <c r="G65" s="767">
        <v>127282</v>
      </c>
      <c r="H65" s="767">
        <v>131534</v>
      </c>
      <c r="I65" s="767">
        <v>140931</v>
      </c>
      <c r="J65" s="767">
        <v>150399</v>
      </c>
      <c r="K65" s="767">
        <v>135078</v>
      </c>
      <c r="L65" s="767">
        <v>133902</v>
      </c>
      <c r="M65" s="1206">
        <f>IF(OR(L65=0,K65=0),"-",(L65/K65)-1)</f>
        <v>-8.7060809310176568E-3</v>
      </c>
      <c r="N65" s="401">
        <f>IF(OR(L65=0,C65=0),"-",(L65/C65)-1)</f>
        <v>0.16538873271307852</v>
      </c>
      <c r="Q65" s="404" t="s">
        <v>767</v>
      </c>
      <c r="R65" s="394" t="s">
        <v>89</v>
      </c>
      <c r="S65" s="394" t="s">
        <v>90</v>
      </c>
      <c r="T65" s="394" t="s">
        <v>91</v>
      </c>
      <c r="U65" s="394" t="s">
        <v>92</v>
      </c>
      <c r="V65" s="394" t="s">
        <v>93</v>
      </c>
      <c r="W65" s="394" t="s">
        <v>94</v>
      </c>
      <c r="X65" s="394" t="s">
        <v>95</v>
      </c>
      <c r="Y65" s="394" t="s">
        <v>768</v>
      </c>
      <c r="Z65" s="395" t="s">
        <v>769</v>
      </c>
      <c r="AA65" s="395" t="s">
        <v>770</v>
      </c>
    </row>
    <row r="66" spans="2:27" ht="30" customHeight="1">
      <c r="B66" s="412" t="s">
        <v>643</v>
      </c>
      <c r="C66" s="403">
        <v>52970</v>
      </c>
      <c r="D66" s="403">
        <v>59285</v>
      </c>
      <c r="E66" s="403">
        <v>63526</v>
      </c>
      <c r="F66" s="403">
        <v>66371</v>
      </c>
      <c r="G66" s="403">
        <v>71013</v>
      </c>
      <c r="H66" s="403">
        <v>70856</v>
      </c>
      <c r="I66" s="403">
        <v>74679</v>
      </c>
      <c r="J66" s="403">
        <v>78664</v>
      </c>
      <c r="K66" s="403">
        <v>81981</v>
      </c>
      <c r="L66" s="403">
        <v>85083</v>
      </c>
      <c r="M66" s="400">
        <f t="shared" ref="M66:M70" si="0">IF(OR(L66=0,K66=0),"-",(L66/K66)-1)</f>
        <v>3.7838035642404844E-2</v>
      </c>
      <c r="N66" s="401">
        <f t="shared" ref="N66:N69" si="1">IF(OR(L66=0,C66=0),"-",(L66/C66)-1)</f>
        <v>0.60624882008684167</v>
      </c>
      <c r="Q66" s="769" t="s">
        <v>643</v>
      </c>
      <c r="R66" s="403">
        <v>52970</v>
      </c>
      <c r="S66" s="403">
        <v>59285</v>
      </c>
      <c r="T66" s="403">
        <v>63526</v>
      </c>
      <c r="U66" s="403">
        <v>66371</v>
      </c>
      <c r="V66" s="403">
        <v>71013</v>
      </c>
      <c r="W66" s="403">
        <v>70856</v>
      </c>
      <c r="X66" s="403">
        <v>74679</v>
      </c>
      <c r="Y66" s="403">
        <v>78664</v>
      </c>
      <c r="Z66" s="403">
        <v>81981</v>
      </c>
      <c r="AA66" s="403">
        <f>$L$66</f>
        <v>85083</v>
      </c>
    </row>
    <row r="67" spans="2:27" ht="30" customHeight="1">
      <c r="B67" s="411" t="s">
        <v>644</v>
      </c>
      <c r="C67" s="403">
        <v>54982</v>
      </c>
      <c r="D67" s="403">
        <v>60751</v>
      </c>
      <c r="E67" s="403">
        <v>63459</v>
      </c>
      <c r="F67" s="403">
        <v>63017</v>
      </c>
      <c r="G67" s="403">
        <v>59431</v>
      </c>
      <c r="H67" s="403">
        <v>62126</v>
      </c>
      <c r="I67" s="403">
        <v>63011</v>
      </c>
      <c r="J67" s="403">
        <v>65070</v>
      </c>
      <c r="K67" s="403">
        <v>67148</v>
      </c>
      <c r="L67" s="403">
        <v>67258</v>
      </c>
      <c r="M67" s="400">
        <f t="shared" si="0"/>
        <v>1.6381723953058369E-3</v>
      </c>
      <c r="N67" s="401">
        <f t="shared" si="1"/>
        <v>0.22327307118693396</v>
      </c>
      <c r="Q67" s="402" t="s">
        <v>644</v>
      </c>
      <c r="R67" s="403">
        <v>54982</v>
      </c>
      <c r="S67" s="403">
        <v>60751</v>
      </c>
      <c r="T67" s="403">
        <v>63459</v>
      </c>
      <c r="U67" s="403">
        <v>63017</v>
      </c>
      <c r="V67" s="403">
        <v>59431</v>
      </c>
      <c r="W67" s="403">
        <v>62126</v>
      </c>
      <c r="X67" s="403">
        <v>63011</v>
      </c>
      <c r="Y67" s="403">
        <v>65070</v>
      </c>
      <c r="Z67" s="403">
        <v>67148</v>
      </c>
      <c r="AA67" s="403">
        <f>$L$67</f>
        <v>67258</v>
      </c>
    </row>
    <row r="68" spans="2:27" ht="30" customHeight="1">
      <c r="B68" s="411" t="s">
        <v>192</v>
      </c>
      <c r="C68" s="403">
        <v>36327</v>
      </c>
      <c r="D68" s="403">
        <v>40249</v>
      </c>
      <c r="E68" s="403">
        <v>42736</v>
      </c>
      <c r="F68" s="403">
        <v>44114</v>
      </c>
      <c r="G68" s="403">
        <v>45805</v>
      </c>
      <c r="H68" s="403">
        <v>47251</v>
      </c>
      <c r="I68" s="403">
        <v>49983</v>
      </c>
      <c r="J68" s="403">
        <v>55634</v>
      </c>
      <c r="K68" s="403">
        <v>59270</v>
      </c>
      <c r="L68" s="403">
        <v>64285</v>
      </c>
      <c r="M68" s="400">
        <f t="shared" si="0"/>
        <v>8.4612788932006078E-2</v>
      </c>
      <c r="N68" s="401">
        <f t="shared" si="1"/>
        <v>0.76962039254548964</v>
      </c>
      <c r="Q68" s="402" t="s">
        <v>192</v>
      </c>
      <c r="R68" s="403">
        <v>36327</v>
      </c>
      <c r="S68" s="403">
        <v>40249</v>
      </c>
      <c r="T68" s="403">
        <v>42736</v>
      </c>
      <c r="U68" s="403">
        <v>44114</v>
      </c>
      <c r="V68" s="403">
        <v>45805</v>
      </c>
      <c r="W68" s="403">
        <v>47251</v>
      </c>
      <c r="X68" s="403">
        <v>49983</v>
      </c>
      <c r="Y68" s="403">
        <v>55634</v>
      </c>
      <c r="Z68" s="403">
        <v>59270</v>
      </c>
      <c r="AA68" s="403">
        <f>$L$68</f>
        <v>64285</v>
      </c>
    </row>
    <row r="69" spans="2:27" ht="30" customHeight="1">
      <c r="B69" s="411" t="s">
        <v>96</v>
      </c>
      <c r="C69" s="403">
        <v>45914</v>
      </c>
      <c r="D69" s="403">
        <v>44158</v>
      </c>
      <c r="E69" s="403">
        <v>47376</v>
      </c>
      <c r="F69" s="403">
        <v>50201</v>
      </c>
      <c r="G69" s="403">
        <v>52890</v>
      </c>
      <c r="H69" s="403">
        <v>54436</v>
      </c>
      <c r="I69" s="403">
        <v>56891</v>
      </c>
      <c r="J69" s="403">
        <v>61854</v>
      </c>
      <c r="K69" s="403">
        <v>62349</v>
      </c>
      <c r="L69" s="403">
        <v>63252</v>
      </c>
      <c r="M69" s="400">
        <f t="shared" si="0"/>
        <v>1.4482990906028892E-2</v>
      </c>
      <c r="N69" s="401">
        <f t="shared" si="1"/>
        <v>0.37761902687633397</v>
      </c>
      <c r="Q69" s="402" t="s">
        <v>96</v>
      </c>
      <c r="R69" s="403">
        <v>45914</v>
      </c>
      <c r="S69" s="403">
        <v>44158</v>
      </c>
      <c r="T69" s="403">
        <v>47376</v>
      </c>
      <c r="U69" s="403">
        <v>50201</v>
      </c>
      <c r="V69" s="403">
        <v>52890</v>
      </c>
      <c r="W69" s="403">
        <v>54436</v>
      </c>
      <c r="X69" s="403">
        <v>56891</v>
      </c>
      <c r="Y69" s="403">
        <v>61854</v>
      </c>
      <c r="Z69" s="403">
        <v>62349</v>
      </c>
      <c r="AA69" s="403">
        <f>$L$69</f>
        <v>63252</v>
      </c>
    </row>
    <row r="70" spans="2:27" ht="30" customHeight="1">
      <c r="B70" s="411" t="s">
        <v>7</v>
      </c>
      <c r="C70" s="403">
        <v>65942</v>
      </c>
      <c r="D70" s="403">
        <v>64802</v>
      </c>
      <c r="E70" s="403">
        <v>61527</v>
      </c>
      <c r="F70" s="403">
        <v>60578</v>
      </c>
      <c r="G70" s="403">
        <v>59627</v>
      </c>
      <c r="H70" s="403">
        <v>58374</v>
      </c>
      <c r="I70" s="403">
        <v>56767</v>
      </c>
      <c r="J70" s="403">
        <v>55927</v>
      </c>
      <c r="K70" s="403">
        <v>56217</v>
      </c>
      <c r="L70" s="403">
        <v>54377</v>
      </c>
      <c r="M70" s="1206">
        <f t="shared" si="0"/>
        <v>-3.2730312894675984E-2</v>
      </c>
      <c r="N70" s="1207">
        <f>IF(OR(L70=0,C70=0),"-",(L70/C70)-1)</f>
        <v>-0.17538139577204215</v>
      </c>
      <c r="Q70" s="402" t="s">
        <v>7</v>
      </c>
      <c r="R70" s="403">
        <v>65942</v>
      </c>
      <c r="S70" s="403">
        <v>64802</v>
      </c>
      <c r="T70" s="403">
        <v>61527</v>
      </c>
      <c r="U70" s="403">
        <v>60578</v>
      </c>
      <c r="V70" s="403">
        <v>59627</v>
      </c>
      <c r="W70" s="403">
        <v>58374</v>
      </c>
      <c r="X70" s="403">
        <v>56767</v>
      </c>
      <c r="Y70" s="403">
        <v>55927</v>
      </c>
      <c r="Z70" s="403">
        <v>56217</v>
      </c>
      <c r="AA70" s="403">
        <f>$L$70</f>
        <v>54377</v>
      </c>
    </row>
    <row r="71" spans="2:27" s="6" customFormat="1" ht="13.5">
      <c r="B71" s="5"/>
    </row>
    <row r="72" spans="2:27" s="6" customFormat="1" ht="409.5" customHeight="1">
      <c r="B72" s="1307" t="s">
        <v>1136</v>
      </c>
      <c r="C72" s="1307"/>
      <c r="D72" s="1307"/>
      <c r="E72" s="1307"/>
      <c r="F72" s="1307"/>
      <c r="G72" s="1307"/>
      <c r="H72" s="1307"/>
      <c r="I72" s="1307"/>
      <c r="J72" s="1307"/>
      <c r="K72" s="1307"/>
      <c r="L72" s="1307"/>
      <c r="M72" s="1307"/>
      <c r="N72" s="1307"/>
    </row>
    <row r="73" spans="2:27" s="6" customFormat="1" ht="10.5" customHeight="1">
      <c r="B73" s="5"/>
    </row>
    <row r="74" spans="2:27" s="6" customFormat="1" ht="150" customHeight="1">
      <c r="B74" s="1307" t="s">
        <v>1137</v>
      </c>
      <c r="C74" s="1307"/>
      <c r="D74" s="1307"/>
      <c r="E74" s="1307"/>
      <c r="F74" s="1307"/>
      <c r="G74" s="1307"/>
      <c r="H74" s="1307"/>
      <c r="I74" s="1307"/>
      <c r="J74" s="1307"/>
      <c r="K74" s="1307"/>
      <c r="L74" s="1307"/>
      <c r="M74" s="1307"/>
      <c r="N74" s="1307"/>
    </row>
    <row r="75" spans="2:27" s="6" customFormat="1" ht="8.25" customHeight="1">
      <c r="B75" s="1305" t="s">
        <v>580</v>
      </c>
      <c r="C75" s="1305"/>
      <c r="D75" s="1305"/>
      <c r="E75" s="1305"/>
      <c r="F75" s="1305"/>
      <c r="G75" s="1305"/>
      <c r="H75" s="1305"/>
      <c r="I75" s="1305"/>
      <c r="J75" s="1305"/>
      <c r="K75" s="1305"/>
      <c r="L75" s="1305"/>
    </row>
    <row r="76" spans="2:27" s="6" customFormat="1" ht="187.5" customHeight="1">
      <c r="B76" s="1306" t="s">
        <v>1141</v>
      </c>
      <c r="C76" s="1306"/>
      <c r="D76" s="1306"/>
      <c r="E76" s="1306"/>
      <c r="F76" s="1306"/>
      <c r="G76" s="1306"/>
      <c r="H76" s="1306"/>
      <c r="I76" s="1306"/>
      <c r="J76" s="1306"/>
      <c r="K76" s="1306"/>
      <c r="L76" s="1306"/>
      <c r="M76" s="1306"/>
      <c r="N76" s="1306"/>
    </row>
    <row r="77" spans="2:27" s="6" customFormat="1" ht="8.25" customHeight="1">
      <c r="B77" s="1305" t="s">
        <v>580</v>
      </c>
      <c r="C77" s="1305"/>
      <c r="D77" s="1305"/>
      <c r="E77" s="1305"/>
      <c r="F77" s="1305"/>
      <c r="G77" s="1305"/>
      <c r="H77" s="1305"/>
      <c r="I77" s="1305"/>
      <c r="J77" s="1305"/>
      <c r="K77" s="1305"/>
      <c r="L77" s="1305"/>
    </row>
    <row r="78" spans="2:27" s="6" customFormat="1" ht="72" customHeight="1">
      <c r="B78" s="1306" t="s">
        <v>1142</v>
      </c>
      <c r="C78" s="1306"/>
      <c r="D78" s="1306"/>
      <c r="E78" s="1306"/>
      <c r="F78" s="1306"/>
      <c r="G78" s="1306"/>
      <c r="H78" s="1306"/>
      <c r="I78" s="1306"/>
      <c r="J78" s="1306"/>
      <c r="K78" s="1306"/>
      <c r="L78" s="1306"/>
      <c r="M78" s="1306"/>
      <c r="N78" s="1306"/>
    </row>
    <row r="79" spans="2:27" s="6" customFormat="1" ht="15" customHeight="1">
      <c r="B79" s="1305" t="s">
        <v>580</v>
      </c>
      <c r="C79" s="1305"/>
      <c r="D79" s="1305"/>
      <c r="E79" s="1305"/>
      <c r="F79" s="1305"/>
      <c r="G79" s="1305"/>
      <c r="H79" s="1305"/>
      <c r="I79" s="1305"/>
      <c r="J79" s="1305"/>
      <c r="K79" s="1305"/>
      <c r="L79" s="1305"/>
    </row>
    <row r="80" spans="2:27" s="6" customFormat="1" ht="122.25" customHeight="1">
      <c r="B80" s="1305" t="s">
        <v>1138</v>
      </c>
      <c r="C80" s="1305"/>
      <c r="D80" s="1305"/>
      <c r="E80" s="1305"/>
      <c r="F80" s="1305"/>
      <c r="G80" s="1305"/>
      <c r="H80" s="1305"/>
      <c r="I80" s="1305"/>
      <c r="J80" s="1305"/>
      <c r="K80" s="1305"/>
      <c r="L80" s="1305"/>
      <c r="M80" s="1305"/>
      <c r="N80" s="1305"/>
    </row>
    <row r="81" spans="2:15" s="6" customFormat="1" ht="12" customHeight="1">
      <c r="B81" s="1305" t="s">
        <v>580</v>
      </c>
      <c r="C81" s="1305"/>
      <c r="D81" s="1305"/>
      <c r="E81" s="1305"/>
      <c r="F81" s="1305"/>
      <c r="G81" s="1305"/>
      <c r="H81" s="1305"/>
      <c r="I81" s="1305"/>
      <c r="J81" s="1305"/>
      <c r="K81" s="1305"/>
      <c r="L81" s="1305"/>
    </row>
    <row r="82" spans="2:15" s="6" customFormat="1" ht="81" customHeight="1">
      <c r="B82" s="1305" t="s">
        <v>1139</v>
      </c>
      <c r="C82" s="1305"/>
      <c r="D82" s="1305"/>
      <c r="E82" s="1305"/>
      <c r="F82" s="1305"/>
      <c r="G82" s="1305"/>
      <c r="H82" s="1305"/>
      <c r="I82" s="1305"/>
      <c r="J82" s="1305"/>
      <c r="K82" s="1305"/>
      <c r="L82" s="1305"/>
      <c r="M82" s="1305"/>
      <c r="N82" s="1305"/>
    </row>
    <row r="83" spans="2:15" s="6" customFormat="1" ht="11.25" customHeight="1">
      <c r="B83" s="1305" t="s">
        <v>580</v>
      </c>
      <c r="C83" s="1305"/>
      <c r="D83" s="1305"/>
      <c r="E83" s="1305"/>
      <c r="F83" s="1305"/>
      <c r="G83" s="1305"/>
      <c r="H83" s="1305"/>
      <c r="I83" s="1305"/>
      <c r="J83" s="1305"/>
      <c r="K83" s="1305"/>
      <c r="L83" s="1305"/>
    </row>
    <row r="84" spans="2:15" s="6" customFormat="1" ht="172.5" customHeight="1">
      <c r="B84" s="1305" t="s">
        <v>1140</v>
      </c>
      <c r="C84" s="1305"/>
      <c r="D84" s="1305"/>
      <c r="E84" s="1305"/>
      <c r="F84" s="1305"/>
      <c r="G84" s="1305"/>
      <c r="H84" s="1305"/>
      <c r="I84" s="1305"/>
      <c r="J84" s="1305"/>
      <c r="K84" s="1305"/>
      <c r="L84" s="1305"/>
      <c r="M84" s="1305"/>
      <c r="N84" s="1305"/>
    </row>
    <row r="85" spans="2:15" s="6" customFormat="1" ht="10.5" customHeight="1">
      <c r="B85" s="1305" t="s">
        <v>580</v>
      </c>
      <c r="C85" s="1305"/>
      <c r="D85" s="1305"/>
      <c r="E85" s="1305"/>
      <c r="F85" s="1305"/>
      <c r="G85" s="1305"/>
      <c r="H85" s="1305"/>
      <c r="I85" s="1305"/>
      <c r="J85" s="1305"/>
      <c r="K85" s="1305"/>
      <c r="L85" s="1305"/>
    </row>
    <row r="86" spans="2:15" s="6" customFormat="1" ht="140.25" customHeight="1">
      <c r="B86" s="1306" t="s">
        <v>1143</v>
      </c>
      <c r="C86" s="1306"/>
      <c r="D86" s="1306"/>
      <c r="E86" s="1306"/>
      <c r="F86" s="1306"/>
      <c r="G86" s="1306"/>
      <c r="H86" s="1306"/>
      <c r="I86" s="1306"/>
      <c r="J86" s="1306"/>
      <c r="K86" s="1306"/>
      <c r="L86" s="1306"/>
      <c r="M86" s="1306"/>
      <c r="N86" s="1306"/>
    </row>
    <row r="87" spans="2:15" s="6" customFormat="1" ht="12" customHeight="1">
      <c r="B87" s="1305" t="s">
        <v>580</v>
      </c>
      <c r="C87" s="1305"/>
      <c r="D87" s="1305"/>
      <c r="E87" s="1305"/>
      <c r="F87" s="1305"/>
      <c r="G87" s="1305"/>
      <c r="H87" s="1305"/>
      <c r="I87" s="1305"/>
      <c r="J87" s="1305"/>
      <c r="K87" s="1305"/>
      <c r="L87" s="1305"/>
    </row>
    <row r="88" spans="2:15" s="6" customFormat="1" ht="152.25" customHeight="1">
      <c r="B88" s="1306" t="s">
        <v>1144</v>
      </c>
      <c r="C88" s="1306"/>
      <c r="D88" s="1306"/>
      <c r="E88" s="1306"/>
      <c r="F88" s="1306"/>
      <c r="G88" s="1306"/>
      <c r="H88" s="1306"/>
      <c r="I88" s="1306"/>
      <c r="J88" s="1306"/>
      <c r="K88" s="1306"/>
      <c r="L88" s="1306"/>
      <c r="M88" s="1306"/>
      <c r="N88" s="1306"/>
    </row>
    <row r="89" spans="2:15" s="6" customFormat="1" ht="12" customHeight="1">
      <c r="B89" s="1305" t="s">
        <v>580</v>
      </c>
      <c r="C89" s="1305"/>
      <c r="D89" s="1305"/>
      <c r="E89" s="1305"/>
      <c r="F89" s="1305"/>
      <c r="G89" s="1305"/>
      <c r="H89" s="1305"/>
      <c r="I89" s="1305"/>
      <c r="J89" s="1305"/>
      <c r="K89" s="1305"/>
      <c r="L89" s="1305"/>
    </row>
    <row r="90" spans="2:15" s="6" customFormat="1" ht="156.75" customHeight="1">
      <c r="B90" s="1307" t="s">
        <v>1147</v>
      </c>
      <c r="C90" s="1307"/>
      <c r="D90" s="1307"/>
      <c r="E90" s="1307"/>
      <c r="F90" s="1307"/>
      <c r="G90" s="1307"/>
      <c r="H90" s="1307"/>
      <c r="I90" s="1307"/>
      <c r="J90" s="1307"/>
      <c r="K90" s="1307"/>
      <c r="L90" s="1307"/>
      <c r="M90" s="1307"/>
      <c r="N90" s="1307"/>
      <c r="O90" s="10"/>
    </row>
    <row r="91" spans="2:15" s="6" customFormat="1" ht="12" customHeight="1">
      <c r="B91" s="1305" t="s">
        <v>580</v>
      </c>
      <c r="C91" s="1305"/>
      <c r="D91" s="1305"/>
      <c r="E91" s="1305"/>
      <c r="F91" s="1305"/>
      <c r="G91" s="1305"/>
      <c r="H91" s="1305"/>
      <c r="I91" s="1305"/>
      <c r="J91" s="1305"/>
      <c r="K91" s="1305"/>
      <c r="L91" s="1305"/>
    </row>
    <row r="92" spans="2:15" s="6" customFormat="1" ht="104.25" customHeight="1">
      <c r="B92" s="1307" t="s">
        <v>1148</v>
      </c>
      <c r="C92" s="1307"/>
      <c r="D92" s="1307"/>
      <c r="E92" s="1307"/>
      <c r="F92" s="1307"/>
      <c r="G92" s="1307"/>
      <c r="H92" s="1307"/>
      <c r="I92" s="1307"/>
      <c r="J92" s="1307"/>
      <c r="K92" s="1307"/>
      <c r="L92" s="1307"/>
      <c r="M92" s="1307"/>
      <c r="N92" s="1307"/>
      <c r="O92" s="10"/>
    </row>
    <row r="93" spans="2:15" s="6" customFormat="1" ht="25.5" customHeight="1">
      <c r="B93" s="1305" t="s">
        <v>580</v>
      </c>
      <c r="C93" s="1305"/>
      <c r="D93" s="1305"/>
      <c r="E93" s="1305"/>
      <c r="F93" s="1305"/>
      <c r="G93" s="1305"/>
      <c r="H93" s="1305"/>
      <c r="I93" s="1305"/>
      <c r="J93" s="1305"/>
      <c r="K93" s="1305"/>
      <c r="L93" s="1305"/>
    </row>
    <row r="94" spans="2:15" s="6" customFormat="1" ht="105" customHeight="1">
      <c r="B94" s="1307" t="s">
        <v>1155</v>
      </c>
      <c r="C94" s="1307"/>
      <c r="D94" s="1307"/>
      <c r="E94" s="1307"/>
      <c r="F94" s="1307"/>
      <c r="G94" s="1307"/>
      <c r="H94" s="1307"/>
      <c r="I94" s="1307"/>
      <c r="J94" s="1307"/>
      <c r="K94" s="1307"/>
      <c r="L94" s="1307"/>
      <c r="M94" s="1307"/>
      <c r="N94" s="1307"/>
      <c r="O94" s="10"/>
    </row>
    <row r="95" spans="2:15" s="6" customFormat="1" ht="27" customHeight="1">
      <c r="B95" s="1305" t="s">
        <v>580</v>
      </c>
      <c r="C95" s="1305"/>
      <c r="D95" s="1305"/>
      <c r="E95" s="1305"/>
      <c r="F95" s="1305"/>
      <c r="G95" s="1305"/>
      <c r="H95" s="1305"/>
      <c r="I95" s="1305"/>
      <c r="J95" s="1305"/>
      <c r="K95" s="1305"/>
      <c r="L95" s="1305"/>
    </row>
    <row r="96" spans="2:15" s="6" customFormat="1" ht="49.5" customHeight="1">
      <c r="B96" s="1307" t="s">
        <v>1156</v>
      </c>
      <c r="C96" s="1307"/>
      <c r="D96" s="1307"/>
      <c r="E96" s="1307"/>
      <c r="F96" s="1307"/>
      <c r="G96" s="1307"/>
      <c r="H96" s="1307"/>
      <c r="I96" s="1307"/>
      <c r="J96" s="1307"/>
      <c r="K96" s="1307"/>
      <c r="L96" s="1307"/>
      <c r="M96" s="1307"/>
      <c r="N96" s="1307"/>
      <c r="O96" s="10"/>
    </row>
    <row r="97" spans="2:30" s="6" customFormat="1" ht="32.25" customHeight="1">
      <c r="B97" s="1305" t="s">
        <v>580</v>
      </c>
      <c r="C97" s="1305"/>
      <c r="D97" s="1305"/>
      <c r="E97" s="1305"/>
      <c r="F97" s="1305"/>
      <c r="G97" s="1305"/>
      <c r="H97" s="1305"/>
      <c r="I97" s="1305"/>
      <c r="J97" s="1305"/>
      <c r="K97" s="1305"/>
      <c r="L97" s="1305"/>
    </row>
    <row r="98" spans="2:30" s="6" customFormat="1" ht="184.5" customHeight="1">
      <c r="B98" s="1307" t="s">
        <v>1145</v>
      </c>
      <c r="C98" s="1307"/>
      <c r="D98" s="1307"/>
      <c r="E98" s="1307"/>
      <c r="F98" s="1307"/>
      <c r="G98" s="1307"/>
      <c r="H98" s="1307"/>
      <c r="I98" s="1307"/>
      <c r="J98" s="1307"/>
      <c r="K98" s="1307"/>
      <c r="L98" s="1307"/>
      <c r="M98" s="1307"/>
      <c r="N98" s="1307"/>
      <c r="O98" s="10"/>
    </row>
    <row r="100" spans="2:30" s="6" customFormat="1" ht="81" customHeight="1">
      <c r="B100" s="1308" t="s">
        <v>1146</v>
      </c>
      <c r="C100" s="1307"/>
      <c r="D100" s="1307"/>
      <c r="E100" s="1307"/>
      <c r="F100" s="1307"/>
      <c r="G100" s="1307"/>
      <c r="H100" s="1307"/>
      <c r="I100" s="1307"/>
      <c r="J100" s="1307"/>
      <c r="K100" s="1307"/>
      <c r="L100" s="1307"/>
      <c r="M100" s="1307"/>
      <c r="N100" s="1307"/>
      <c r="O100" s="10"/>
    </row>
    <row r="101" spans="2:30" s="388" customFormat="1" ht="15" customHeight="1">
      <c r="B101" s="386"/>
      <c r="C101" s="387"/>
      <c r="E101" s="389"/>
      <c r="F101" s="390"/>
      <c r="H101" s="391"/>
      <c r="I101" s="390"/>
      <c r="K101" s="391"/>
      <c r="L101" s="390"/>
      <c r="N101" s="391"/>
      <c r="O101" s="206"/>
      <c r="P101" s="206"/>
      <c r="Q101" s="206"/>
      <c r="R101" s="206"/>
      <c r="S101" s="206"/>
      <c r="T101" s="206"/>
      <c r="U101" s="206"/>
      <c r="V101" s="206"/>
      <c r="W101" s="206"/>
      <c r="X101" s="206"/>
      <c r="Y101" s="206"/>
      <c r="Z101" s="206"/>
      <c r="AA101" s="206"/>
      <c r="AB101" s="206"/>
      <c r="AC101" s="206"/>
      <c r="AD101" s="206"/>
    </row>
    <row r="102" spans="2:30" s="388" customFormat="1" ht="15" customHeight="1">
      <c r="B102" s="386"/>
      <c r="C102" s="387"/>
      <c r="E102" s="389"/>
      <c r="F102" s="390"/>
      <c r="H102" s="391"/>
      <c r="I102" s="390"/>
      <c r="K102" s="391"/>
      <c r="L102" s="390"/>
      <c r="N102" s="391"/>
      <c r="O102" s="206"/>
      <c r="P102" s="206"/>
      <c r="Q102" s="206"/>
      <c r="R102" s="206"/>
      <c r="S102" s="206"/>
      <c r="T102" s="206"/>
      <c r="U102" s="206"/>
      <c r="V102" s="206"/>
      <c r="W102" s="206"/>
      <c r="X102" s="206"/>
      <c r="Y102" s="206"/>
      <c r="Z102" s="206"/>
      <c r="AA102" s="206"/>
      <c r="AB102" s="206"/>
      <c r="AC102" s="206"/>
      <c r="AD102" s="206"/>
    </row>
    <row r="103" spans="2:30" s="388" customFormat="1" ht="15" customHeight="1">
      <c r="B103" s="386"/>
      <c r="C103" s="387"/>
      <c r="E103" s="389"/>
      <c r="F103" s="390"/>
      <c r="H103" s="391"/>
      <c r="I103" s="390"/>
      <c r="K103" s="391"/>
      <c r="L103" s="390"/>
      <c r="N103" s="391"/>
      <c r="O103" s="206"/>
      <c r="P103" s="206"/>
      <c r="Q103" s="206"/>
      <c r="R103" s="206"/>
      <c r="S103" s="206"/>
      <c r="T103" s="206"/>
      <c r="U103" s="206"/>
      <c r="V103" s="206"/>
      <c r="W103" s="206"/>
      <c r="X103" s="206"/>
      <c r="Y103" s="206"/>
      <c r="Z103" s="206"/>
      <c r="AA103" s="206"/>
      <c r="AB103" s="206"/>
      <c r="AC103" s="206"/>
      <c r="AD103" s="206"/>
    </row>
    <row r="104" spans="2:30" s="388" customFormat="1" ht="15" customHeight="1">
      <c r="B104" s="386"/>
      <c r="C104" s="387"/>
      <c r="E104" s="389"/>
      <c r="F104" s="390"/>
      <c r="H104" s="391"/>
      <c r="I104" s="390"/>
      <c r="K104" s="391"/>
      <c r="L104" s="390"/>
      <c r="N104" s="391"/>
      <c r="O104" s="206"/>
      <c r="P104" s="206"/>
      <c r="Q104" s="206"/>
      <c r="R104" s="206"/>
      <c r="S104" s="206"/>
      <c r="T104" s="206"/>
      <c r="U104" s="206"/>
      <c r="V104" s="206"/>
      <c r="W104" s="206"/>
      <c r="X104" s="206"/>
      <c r="Y104" s="206"/>
      <c r="Z104" s="206"/>
      <c r="AA104" s="206"/>
      <c r="AB104" s="206"/>
      <c r="AC104" s="206"/>
      <c r="AD104" s="206"/>
    </row>
    <row r="105" spans="2:30" s="388" customFormat="1" ht="15" customHeight="1">
      <c r="B105" s="386"/>
      <c r="C105" s="387"/>
      <c r="E105" s="389"/>
      <c r="F105" s="390"/>
      <c r="H105" s="391"/>
      <c r="I105" s="390"/>
      <c r="K105" s="391"/>
      <c r="L105" s="390"/>
      <c r="N105" s="391"/>
      <c r="O105" s="206"/>
      <c r="P105" s="206"/>
      <c r="Q105" s="206"/>
      <c r="R105" s="206"/>
      <c r="S105" s="206"/>
      <c r="T105" s="206"/>
      <c r="U105" s="206"/>
      <c r="V105" s="206"/>
      <c r="W105" s="206"/>
      <c r="X105" s="206"/>
      <c r="Y105" s="206"/>
      <c r="Z105" s="206"/>
      <c r="AA105" s="206"/>
      <c r="AB105" s="206"/>
      <c r="AC105" s="206"/>
      <c r="AD105" s="206"/>
    </row>
    <row r="106" spans="2:30" s="388" customFormat="1" ht="15" customHeight="1">
      <c r="B106" s="386"/>
      <c r="C106" s="387"/>
      <c r="E106" s="389"/>
      <c r="F106" s="390"/>
      <c r="H106" s="391"/>
      <c r="I106" s="390"/>
      <c r="K106" s="391"/>
      <c r="L106" s="390"/>
      <c r="N106" s="391"/>
      <c r="O106" s="206"/>
      <c r="P106" s="206"/>
      <c r="Q106" s="206"/>
      <c r="R106" s="206"/>
      <c r="S106" s="206"/>
      <c r="T106" s="206"/>
      <c r="U106" s="206"/>
      <c r="V106" s="206"/>
      <c r="W106" s="206"/>
      <c r="X106" s="206"/>
      <c r="Y106" s="206"/>
      <c r="Z106" s="206"/>
      <c r="AA106" s="206"/>
      <c r="AB106" s="206"/>
      <c r="AC106" s="206"/>
      <c r="AD106" s="206"/>
    </row>
    <row r="107" spans="2:30" s="388" customFormat="1" ht="15" customHeight="1">
      <c r="B107" s="386"/>
      <c r="C107" s="387"/>
      <c r="E107" s="389"/>
      <c r="F107" s="390"/>
      <c r="H107" s="391"/>
      <c r="I107" s="390"/>
      <c r="K107" s="391"/>
      <c r="L107" s="390"/>
      <c r="N107" s="391"/>
      <c r="O107" s="206"/>
      <c r="P107" s="206"/>
      <c r="Q107" s="206"/>
      <c r="R107" s="206"/>
      <c r="S107" s="206"/>
      <c r="T107" s="206"/>
      <c r="U107" s="206"/>
      <c r="V107" s="206"/>
      <c r="W107" s="206"/>
      <c r="X107" s="206"/>
      <c r="Y107" s="206"/>
      <c r="Z107" s="206"/>
      <c r="AA107" s="206"/>
      <c r="AB107" s="206"/>
      <c r="AC107" s="206"/>
      <c r="AD107" s="206"/>
    </row>
    <row r="108" spans="2:30" s="388" customFormat="1" ht="15" customHeight="1">
      <c r="B108" s="386"/>
      <c r="C108" s="387"/>
      <c r="E108" s="389"/>
      <c r="F108" s="390"/>
      <c r="H108" s="391"/>
      <c r="I108" s="390"/>
      <c r="K108" s="391"/>
      <c r="L108" s="390"/>
      <c r="N108" s="391"/>
      <c r="O108" s="206"/>
      <c r="P108" s="206"/>
      <c r="Q108" s="206"/>
      <c r="R108" s="206"/>
      <c r="S108" s="206"/>
      <c r="T108" s="206"/>
      <c r="U108" s="206"/>
      <c r="V108" s="206"/>
      <c r="W108" s="206"/>
      <c r="X108" s="206"/>
      <c r="Y108" s="206"/>
      <c r="Z108" s="206"/>
      <c r="AA108" s="206"/>
      <c r="AB108" s="206"/>
      <c r="AC108" s="206"/>
      <c r="AD108" s="206"/>
    </row>
  </sheetData>
  <mergeCells count="37">
    <mergeCell ref="B12:N12"/>
    <mergeCell ref="B20:N20"/>
    <mergeCell ref="B18:N18"/>
    <mergeCell ref="B22:N22"/>
    <mergeCell ref="B6:N6"/>
    <mergeCell ref="B14:N14"/>
    <mergeCell ref="B10:N10"/>
    <mergeCell ref="B8:N8"/>
    <mergeCell ref="B16:N16"/>
    <mergeCell ref="B100:N100"/>
    <mergeCell ref="B92:N92"/>
    <mergeCell ref="B93:L93"/>
    <mergeCell ref="B90:N90"/>
    <mergeCell ref="B91:L91"/>
    <mergeCell ref="B94:N94"/>
    <mergeCell ref="B95:L95"/>
    <mergeCell ref="B98:N98"/>
    <mergeCell ref="B97:L97"/>
    <mergeCell ref="B83:L83"/>
    <mergeCell ref="B24:N24"/>
    <mergeCell ref="B72:N72"/>
    <mergeCell ref="B74:N74"/>
    <mergeCell ref="B75:L75"/>
    <mergeCell ref="B78:N78"/>
    <mergeCell ref="B79:L79"/>
    <mergeCell ref="B80:N80"/>
    <mergeCell ref="B81:L81"/>
    <mergeCell ref="B82:N82"/>
    <mergeCell ref="B76:N76"/>
    <mergeCell ref="B77:L77"/>
    <mergeCell ref="B84:N84"/>
    <mergeCell ref="B85:L85"/>
    <mergeCell ref="B88:N88"/>
    <mergeCell ref="B89:L89"/>
    <mergeCell ref="B96:N96"/>
    <mergeCell ref="B86:N86"/>
    <mergeCell ref="B87:L87"/>
  </mergeCells>
  <phoneticPr fontId="34"/>
  <pageMargins left="0.70866141732283472" right="0.70866141732283472" top="0.74803149606299213" bottom="0.74803149606299213" header="0.31496062992125984" footer="0.31496062992125984"/>
  <pageSetup paperSize="9" orientation="portrait" r:id="rId1"/>
  <headerFooter alignWithMargins="0"/>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138"/>
  <sheetViews>
    <sheetView view="pageBreakPreview" zoomScale="130" zoomScaleNormal="100" zoomScaleSheetLayoutView="130" workbookViewId="0">
      <selection activeCell="L64" sqref="L64"/>
    </sheetView>
  </sheetViews>
  <sheetFormatPr defaultRowHeight="15" customHeight="1"/>
  <cols>
    <col min="1" max="1" width="2.25" style="206" customWidth="1"/>
    <col min="2" max="2" width="9.5" style="207" customWidth="1"/>
    <col min="3" max="3" width="9.875" style="208" customWidth="1"/>
    <col min="4" max="4" width="7.75" style="209" customWidth="1"/>
    <col min="5" max="5" width="9.375" style="208" customWidth="1"/>
    <col min="6" max="6" width="8.25" style="208" customWidth="1"/>
    <col min="7" max="7" width="8.125" style="209" customWidth="1"/>
    <col min="8" max="8" width="8.875" style="208" customWidth="1"/>
    <col min="9" max="9" width="8.375" style="208" customWidth="1"/>
    <col min="10" max="10" width="7.875" style="209" customWidth="1"/>
    <col min="11" max="11" width="8.75" style="208" customWidth="1"/>
    <col min="12" max="12" width="4" style="206" customWidth="1"/>
    <col min="13" max="13" width="2.25" style="206" customWidth="1"/>
    <col min="14" max="16384" width="9" style="206"/>
  </cols>
  <sheetData>
    <row r="1" spans="1:12" ht="2.1" customHeight="1"/>
    <row r="2" spans="1:12" ht="14.25" customHeight="1">
      <c r="A2"/>
      <c r="B2"/>
      <c r="C2"/>
      <c r="D2"/>
      <c r="E2"/>
      <c r="F2"/>
      <c r="G2"/>
      <c r="H2"/>
      <c r="I2"/>
      <c r="J2"/>
      <c r="K2"/>
    </row>
    <row r="3" spans="1:12" ht="17.25" customHeight="1">
      <c r="A3" s="765" t="s">
        <v>678</v>
      </c>
      <c r="B3" s="765"/>
      <c r="C3" s="765"/>
      <c r="D3" s="765"/>
      <c r="E3" s="765"/>
      <c r="F3" s="765"/>
      <c r="G3"/>
      <c r="H3"/>
      <c r="I3"/>
      <c r="J3"/>
      <c r="K3"/>
    </row>
    <row r="4" spans="1:12" ht="17.25" customHeight="1">
      <c r="A4" s="765"/>
      <c r="B4" s="765"/>
      <c r="C4" s="765"/>
      <c r="D4" s="765"/>
      <c r="E4" s="765"/>
      <c r="F4" s="765"/>
      <c r="G4"/>
      <c r="H4"/>
      <c r="I4"/>
      <c r="K4" s="748"/>
      <c r="L4" s="748" t="s">
        <v>645</v>
      </c>
    </row>
    <row r="5" spans="1:12" ht="37.700000000000003" customHeight="1"/>
    <row r="6" spans="1:12" ht="37.700000000000003" customHeight="1"/>
    <row r="7" spans="1:12" ht="37.700000000000003" customHeight="1"/>
    <row r="8" spans="1:12" ht="37.700000000000003" customHeight="1"/>
    <row r="9" spans="1:12" ht="37.700000000000003" customHeight="1"/>
    <row r="10" spans="1:12" ht="37.700000000000003" customHeight="1"/>
    <row r="11" spans="1:12" ht="37.700000000000003" customHeight="1"/>
    <row r="12" spans="1:12" ht="37.700000000000003" customHeight="1"/>
    <row r="13" spans="1:12" ht="37.700000000000003" customHeight="1"/>
    <row r="14" spans="1:12" ht="37.700000000000003" customHeight="1"/>
    <row r="15" spans="1:12" ht="37.700000000000003" customHeight="1"/>
    <row r="16" spans="1:12" ht="37.700000000000003" customHeight="1"/>
    <row r="17" spans="2:22" ht="37.700000000000003" customHeight="1"/>
    <row r="18" spans="2:22" ht="37.700000000000003" customHeight="1"/>
    <row r="19" spans="2:22" ht="37.700000000000003" customHeight="1"/>
    <row r="20" spans="2:22" ht="37.700000000000003" customHeight="1"/>
    <row r="21" spans="2:22" ht="37.700000000000003" customHeight="1"/>
    <row r="22" spans="2:22" ht="37.700000000000003" customHeight="1"/>
    <row r="23" spans="2:22" ht="37.700000000000003" customHeight="1"/>
    <row r="24" spans="2:22" ht="37.700000000000003" customHeight="1"/>
    <row r="25" spans="2:22" ht="37.700000000000003" customHeight="1" thickBot="1"/>
    <row r="26" spans="2:22" ht="18" customHeight="1">
      <c r="B26" s="1319" t="s">
        <v>8</v>
      </c>
      <c r="C26" s="1309" t="s">
        <v>1078</v>
      </c>
      <c r="D26" s="1311" t="s">
        <v>13</v>
      </c>
      <c r="E26" s="746" t="s">
        <v>1076</v>
      </c>
      <c r="F26" s="1321" t="s">
        <v>1079</v>
      </c>
      <c r="G26" s="1311" t="s">
        <v>13</v>
      </c>
      <c r="H26" s="746" t="s">
        <v>1076</v>
      </c>
      <c r="I26" s="1309" t="s">
        <v>1080</v>
      </c>
      <c r="J26" s="1311" t="s">
        <v>13</v>
      </c>
      <c r="K26" s="746" t="s">
        <v>1076</v>
      </c>
      <c r="M26" s="210"/>
      <c r="N26" s="210"/>
      <c r="O26" s="210"/>
      <c r="P26" s="210"/>
      <c r="Q26" s="210"/>
      <c r="R26" s="210"/>
      <c r="S26" s="210"/>
      <c r="T26" s="210"/>
      <c r="U26" s="210"/>
      <c r="V26" s="211"/>
    </row>
    <row r="27" spans="2:22" ht="18" customHeight="1" thickBot="1">
      <c r="B27" s="1320"/>
      <c r="C27" s="1310"/>
      <c r="D27" s="1312"/>
      <c r="E27" s="747" t="s">
        <v>677</v>
      </c>
      <c r="F27" s="1322"/>
      <c r="G27" s="1312"/>
      <c r="H27" s="747" t="s">
        <v>677</v>
      </c>
      <c r="I27" s="1310"/>
      <c r="J27" s="1312"/>
      <c r="K27" s="747" t="s">
        <v>677</v>
      </c>
      <c r="M27" s="210"/>
      <c r="N27" s="210"/>
      <c r="O27" s="210"/>
      <c r="P27" s="210"/>
      <c r="Q27" s="210"/>
      <c r="R27" s="210"/>
      <c r="S27" s="210"/>
      <c r="T27" s="210"/>
      <c r="U27" s="210"/>
      <c r="V27" s="211"/>
    </row>
    <row r="28" spans="2:22" ht="15.75" customHeight="1">
      <c r="B28" s="1313" t="s">
        <v>115</v>
      </c>
      <c r="C28" s="1315">
        <v>586972</v>
      </c>
      <c r="D28" s="1317">
        <v>7.0300000000000001E-2</v>
      </c>
      <c r="E28" s="758" t="s">
        <v>646</v>
      </c>
      <c r="F28" s="1323">
        <v>340929</v>
      </c>
      <c r="G28" s="1317">
        <v>0.127</v>
      </c>
      <c r="H28" s="758" t="s">
        <v>9</v>
      </c>
      <c r="I28" s="1323">
        <v>246043</v>
      </c>
      <c r="J28" s="1317">
        <v>5.9999999999999995E-4</v>
      </c>
      <c r="K28" s="749">
        <v>114502</v>
      </c>
      <c r="M28" s="210"/>
      <c r="N28" s="210"/>
      <c r="O28" s="210"/>
      <c r="P28" s="210"/>
      <c r="Q28" s="210"/>
      <c r="R28" s="210"/>
      <c r="S28" s="210"/>
      <c r="T28" s="210"/>
      <c r="U28" s="210"/>
      <c r="V28" s="211"/>
    </row>
    <row r="29" spans="2:22" ht="15.75" customHeight="1">
      <c r="B29" s="1314"/>
      <c r="C29" s="1316"/>
      <c r="D29" s="1318"/>
      <c r="E29" s="753" t="s">
        <v>9</v>
      </c>
      <c r="F29" s="1324"/>
      <c r="G29" s="1318"/>
      <c r="H29" s="753" t="s">
        <v>9</v>
      </c>
      <c r="I29" s="1324"/>
      <c r="J29" s="1318">
        <v>0</v>
      </c>
      <c r="K29" s="750">
        <v>131541</v>
      </c>
      <c r="M29" s="210"/>
      <c r="N29" s="210"/>
      <c r="O29" s="210"/>
      <c r="P29" s="210"/>
      <c r="Q29" s="210"/>
      <c r="R29" s="210"/>
      <c r="S29" s="210"/>
      <c r="T29" s="210"/>
      <c r="U29" s="210"/>
      <c r="V29" s="211"/>
    </row>
    <row r="30" spans="2:22" ht="15.75" customHeight="1">
      <c r="B30" s="1325" t="s">
        <v>647</v>
      </c>
      <c r="C30" s="1326">
        <v>620174</v>
      </c>
      <c r="D30" s="1327">
        <v>5.6599999999999998E-2</v>
      </c>
      <c r="E30" s="759">
        <v>319863</v>
      </c>
      <c r="F30" s="1328">
        <v>374044</v>
      </c>
      <c r="G30" s="1327">
        <v>9.7100000000000006E-2</v>
      </c>
      <c r="H30" s="759">
        <v>205504</v>
      </c>
      <c r="I30" s="1328">
        <v>246130</v>
      </c>
      <c r="J30" s="1327">
        <v>4.0000000000000002E-4</v>
      </c>
      <c r="K30" s="751">
        <v>114359</v>
      </c>
      <c r="M30" s="210"/>
      <c r="N30" s="210"/>
      <c r="O30" s="210"/>
      <c r="P30" s="210"/>
      <c r="Q30" s="210"/>
      <c r="R30" s="210"/>
      <c r="S30" s="210"/>
      <c r="T30" s="210"/>
      <c r="U30" s="210"/>
      <c r="V30" s="211"/>
    </row>
    <row r="31" spans="2:22" ht="15.75" customHeight="1">
      <c r="B31" s="1314"/>
      <c r="C31" s="1316"/>
      <c r="D31" s="1318"/>
      <c r="E31" s="760">
        <v>300311</v>
      </c>
      <c r="F31" s="1324"/>
      <c r="G31" s="1318"/>
      <c r="H31" s="760">
        <v>168540</v>
      </c>
      <c r="I31" s="1324"/>
      <c r="J31" s="1318">
        <v>0</v>
      </c>
      <c r="K31" s="750">
        <v>131771</v>
      </c>
      <c r="M31" s="210"/>
      <c r="N31" s="210"/>
      <c r="O31" s="210"/>
      <c r="P31" s="210"/>
      <c r="Q31" s="210"/>
      <c r="R31" s="210"/>
      <c r="S31" s="210"/>
      <c r="T31" s="210"/>
      <c r="U31" s="210"/>
      <c r="V31" s="211"/>
    </row>
    <row r="32" spans="2:22" ht="15.75" customHeight="1">
      <c r="B32" s="1325" t="s">
        <v>648</v>
      </c>
      <c r="C32" s="1326">
        <v>663074</v>
      </c>
      <c r="D32" s="1327">
        <v>6.9199999999999998E-2</v>
      </c>
      <c r="E32" s="759">
        <v>339931</v>
      </c>
      <c r="F32" s="1328">
        <v>412207</v>
      </c>
      <c r="G32" s="1327">
        <v>0.10199999999999999</v>
      </c>
      <c r="H32" s="759">
        <v>225024</v>
      </c>
      <c r="I32" s="1328">
        <v>250842</v>
      </c>
      <c r="J32" s="1327">
        <v>1.9099999999999999E-2</v>
      </c>
      <c r="K32" s="751">
        <v>114907</v>
      </c>
      <c r="M32" s="210"/>
      <c r="N32" s="210"/>
      <c r="O32" s="210"/>
      <c r="P32" s="210"/>
      <c r="Q32" s="210"/>
      <c r="R32" s="210"/>
      <c r="S32" s="210"/>
      <c r="T32" s="210"/>
      <c r="U32" s="210"/>
      <c r="V32" s="211"/>
    </row>
    <row r="33" spans="2:22" ht="15.75" customHeight="1">
      <c r="B33" s="1314"/>
      <c r="C33" s="1316"/>
      <c r="D33" s="1318"/>
      <c r="E33" s="760">
        <v>323118</v>
      </c>
      <c r="F33" s="1324"/>
      <c r="G33" s="1318"/>
      <c r="H33" s="760">
        <v>187183</v>
      </c>
      <c r="I33" s="1324"/>
      <c r="J33" s="1318">
        <v>0</v>
      </c>
      <c r="K33" s="750">
        <v>135935</v>
      </c>
      <c r="M33" s="210"/>
      <c r="N33" s="210"/>
      <c r="O33" s="210"/>
      <c r="P33" s="210"/>
      <c r="Q33" s="210"/>
      <c r="R33" s="210"/>
      <c r="S33" s="210"/>
      <c r="T33" s="210"/>
      <c r="U33" s="210"/>
      <c r="V33" s="211"/>
    </row>
    <row r="34" spans="2:22" ht="15.75" customHeight="1">
      <c r="B34" s="1325" t="s">
        <v>649</v>
      </c>
      <c r="C34" s="1326">
        <v>679379</v>
      </c>
      <c r="D34" s="1327">
        <v>2.46E-2</v>
      </c>
      <c r="E34" s="759">
        <v>347492</v>
      </c>
      <c r="F34" s="1328">
        <v>425131</v>
      </c>
      <c r="G34" s="1327">
        <v>3.1399999999999997E-2</v>
      </c>
      <c r="H34" s="759">
        <v>232272</v>
      </c>
      <c r="I34" s="1328">
        <v>254248</v>
      </c>
      <c r="J34" s="1327">
        <v>1.3600000000000001E-2</v>
      </c>
      <c r="K34" s="751">
        <v>115220</v>
      </c>
      <c r="M34" s="210"/>
      <c r="N34" s="210"/>
      <c r="O34" s="210"/>
      <c r="P34" s="210"/>
      <c r="Q34" s="210"/>
      <c r="R34" s="210"/>
      <c r="S34" s="210"/>
      <c r="T34" s="210"/>
      <c r="U34" s="210"/>
      <c r="V34" s="211"/>
    </row>
    <row r="35" spans="2:22" ht="15.75" customHeight="1">
      <c r="B35" s="1314"/>
      <c r="C35" s="1316"/>
      <c r="D35" s="1318"/>
      <c r="E35" s="760">
        <v>331887</v>
      </c>
      <c r="F35" s="1324"/>
      <c r="G35" s="1318"/>
      <c r="H35" s="760">
        <v>192859</v>
      </c>
      <c r="I35" s="1324"/>
      <c r="J35" s="1318">
        <v>0</v>
      </c>
      <c r="K35" s="750">
        <v>139028</v>
      </c>
      <c r="M35" s="210"/>
      <c r="N35" s="210"/>
      <c r="O35" s="210"/>
      <c r="P35" s="210"/>
      <c r="Q35" s="210"/>
      <c r="R35" s="210"/>
      <c r="S35" s="210"/>
      <c r="T35" s="210"/>
      <c r="U35" s="210"/>
      <c r="V35" s="211"/>
    </row>
    <row r="36" spans="2:22" ht="15.75" customHeight="1">
      <c r="B36" s="1325" t="s">
        <v>650</v>
      </c>
      <c r="C36" s="1326">
        <v>687579</v>
      </c>
      <c r="D36" s="1327">
        <v>1.21E-2</v>
      </c>
      <c r="E36" s="759">
        <v>353279</v>
      </c>
      <c r="F36" s="1328">
        <v>432703</v>
      </c>
      <c r="G36" s="1327">
        <v>1.78E-2</v>
      </c>
      <c r="H36" s="759">
        <v>238254</v>
      </c>
      <c r="I36" s="1328">
        <v>254876</v>
      </c>
      <c r="J36" s="1327">
        <v>2.5000000000000001E-3</v>
      </c>
      <c r="K36" s="751">
        <v>115025</v>
      </c>
      <c r="M36" s="210"/>
      <c r="N36" s="210"/>
      <c r="O36" s="210"/>
      <c r="P36" s="210"/>
      <c r="Q36" s="210"/>
      <c r="R36" s="210"/>
      <c r="S36" s="210"/>
      <c r="T36" s="210"/>
      <c r="U36" s="210"/>
      <c r="V36" s="211"/>
    </row>
    <row r="37" spans="2:22" ht="15.75" customHeight="1">
      <c r="B37" s="1314"/>
      <c r="C37" s="1316"/>
      <c r="D37" s="1318"/>
      <c r="E37" s="760">
        <v>334300</v>
      </c>
      <c r="F37" s="1324"/>
      <c r="G37" s="1318"/>
      <c r="H37" s="760">
        <v>194449</v>
      </c>
      <c r="I37" s="1324"/>
      <c r="J37" s="1318">
        <v>0</v>
      </c>
      <c r="K37" s="750">
        <v>139851</v>
      </c>
      <c r="M37" s="210"/>
      <c r="N37" s="210"/>
      <c r="O37" s="210"/>
      <c r="P37" s="210"/>
      <c r="Q37" s="210"/>
      <c r="R37" s="210"/>
      <c r="S37" s="210"/>
      <c r="T37" s="210"/>
      <c r="U37" s="210"/>
      <c r="V37" s="211"/>
    </row>
    <row r="38" spans="2:22" ht="15.75" customHeight="1">
      <c r="B38" s="1325" t="s">
        <v>651</v>
      </c>
      <c r="C38" s="1326">
        <v>689895</v>
      </c>
      <c r="D38" s="1327">
        <v>3.3999999999999998E-3</v>
      </c>
      <c r="E38" s="759">
        <v>352203</v>
      </c>
      <c r="F38" s="1328">
        <v>428342</v>
      </c>
      <c r="G38" s="1329">
        <v>-1.01E-2</v>
      </c>
      <c r="H38" s="759">
        <v>234941</v>
      </c>
      <c r="I38" s="1328">
        <v>261553</v>
      </c>
      <c r="J38" s="1327">
        <v>2.6200000000000001E-2</v>
      </c>
      <c r="K38" s="751">
        <v>117262</v>
      </c>
      <c r="M38" s="210"/>
      <c r="N38" s="210"/>
      <c r="O38" s="210"/>
      <c r="P38" s="210"/>
      <c r="Q38" s="210"/>
      <c r="R38" s="210"/>
      <c r="S38" s="210"/>
      <c r="T38" s="210"/>
      <c r="U38" s="210"/>
      <c r="V38" s="211"/>
    </row>
    <row r="39" spans="2:22" ht="15.75" customHeight="1">
      <c r="B39" s="1314"/>
      <c r="C39" s="1316"/>
      <c r="D39" s="1318"/>
      <c r="E39" s="760">
        <v>337692</v>
      </c>
      <c r="F39" s="1324"/>
      <c r="G39" s="1330"/>
      <c r="H39" s="760">
        <v>193401</v>
      </c>
      <c r="I39" s="1324"/>
      <c r="J39" s="1318">
        <v>0</v>
      </c>
      <c r="K39" s="750">
        <v>144291</v>
      </c>
      <c r="M39" s="210"/>
      <c r="N39" s="210"/>
      <c r="O39" s="210"/>
      <c r="P39" s="212"/>
      <c r="Q39" s="212"/>
      <c r="R39" s="210"/>
      <c r="S39" s="212"/>
      <c r="T39" s="212"/>
      <c r="U39" s="210"/>
    </row>
    <row r="40" spans="2:22" ht="15.75" customHeight="1">
      <c r="B40" s="1325" t="s">
        <v>652</v>
      </c>
      <c r="C40" s="1326">
        <v>728268</v>
      </c>
      <c r="D40" s="1327">
        <v>5.5599999999999997E-2</v>
      </c>
      <c r="E40" s="759">
        <v>373112</v>
      </c>
      <c r="F40" s="1328">
        <v>460522</v>
      </c>
      <c r="G40" s="1327">
        <v>7.51E-2</v>
      </c>
      <c r="H40" s="759">
        <v>252494</v>
      </c>
      <c r="I40" s="1328">
        <v>267746</v>
      </c>
      <c r="J40" s="1327">
        <v>2.3700000000000002E-2</v>
      </c>
      <c r="K40" s="751">
        <v>120618</v>
      </c>
      <c r="M40" s="212"/>
      <c r="N40" s="212"/>
      <c r="O40" s="212"/>
      <c r="P40" s="212"/>
      <c r="Q40" s="212"/>
      <c r="R40" s="210"/>
      <c r="S40" s="212"/>
      <c r="T40" s="212"/>
      <c r="U40" s="212"/>
    </row>
    <row r="41" spans="2:22" ht="15.75" customHeight="1">
      <c r="B41" s="1314"/>
      <c r="C41" s="1316"/>
      <c r="D41" s="1318"/>
      <c r="E41" s="760">
        <v>355156</v>
      </c>
      <c r="F41" s="1324"/>
      <c r="G41" s="1318"/>
      <c r="H41" s="760">
        <v>208028</v>
      </c>
      <c r="I41" s="1324"/>
      <c r="J41" s="1318">
        <v>0</v>
      </c>
      <c r="K41" s="750">
        <v>147128</v>
      </c>
    </row>
    <row r="42" spans="2:22" ht="15.75" customHeight="1">
      <c r="B42" s="1325" t="s">
        <v>653</v>
      </c>
      <c r="C42" s="1326">
        <v>763977</v>
      </c>
      <c r="D42" s="1327">
        <v>4.9000000000000002E-2</v>
      </c>
      <c r="E42" s="759">
        <v>388782</v>
      </c>
      <c r="F42" s="1328">
        <v>492942</v>
      </c>
      <c r="G42" s="1327">
        <v>7.0400000000000004E-2</v>
      </c>
      <c r="H42" s="759">
        <v>268205</v>
      </c>
      <c r="I42" s="1328">
        <v>271035</v>
      </c>
      <c r="J42" s="1327">
        <v>1.23E-2</v>
      </c>
      <c r="K42" s="751">
        <v>120577</v>
      </c>
    </row>
    <row r="43" spans="2:22" ht="15.75" customHeight="1">
      <c r="B43" s="1314"/>
      <c r="C43" s="1316"/>
      <c r="D43" s="1318"/>
      <c r="E43" s="760">
        <v>375195</v>
      </c>
      <c r="F43" s="1324"/>
      <c r="G43" s="1318"/>
      <c r="H43" s="760">
        <v>224737</v>
      </c>
      <c r="I43" s="1324"/>
      <c r="J43" s="1318">
        <v>0</v>
      </c>
      <c r="K43" s="750">
        <v>150458</v>
      </c>
    </row>
    <row r="44" spans="2:22" ht="15.75" customHeight="1">
      <c r="B44" s="1325" t="s">
        <v>654</v>
      </c>
      <c r="C44" s="1326">
        <v>782568</v>
      </c>
      <c r="D44" s="1327">
        <v>2.4299999999999999E-2</v>
      </c>
      <c r="E44" s="759">
        <v>396711</v>
      </c>
      <c r="F44" s="1328">
        <v>507749</v>
      </c>
      <c r="G44" s="1327">
        <v>0.03</v>
      </c>
      <c r="H44" s="752" t="s">
        <v>9</v>
      </c>
      <c r="I44" s="1328">
        <v>274819</v>
      </c>
      <c r="J44" s="1327">
        <v>1.3999999999999999E-2</v>
      </c>
      <c r="K44" s="752" t="s">
        <v>9</v>
      </c>
      <c r="N44" s="213"/>
    </row>
    <row r="45" spans="2:22" ht="15.75" customHeight="1">
      <c r="B45" s="1314"/>
      <c r="C45" s="1316"/>
      <c r="D45" s="1318"/>
      <c r="E45" s="760">
        <v>385857</v>
      </c>
      <c r="F45" s="1324"/>
      <c r="G45" s="1318"/>
      <c r="H45" s="753" t="s">
        <v>9</v>
      </c>
      <c r="I45" s="1324"/>
      <c r="J45" s="1318">
        <v>0</v>
      </c>
      <c r="K45" s="753" t="s">
        <v>9</v>
      </c>
    </row>
    <row r="46" spans="2:22" ht="15.75" customHeight="1">
      <c r="B46" s="1325" t="s">
        <v>99</v>
      </c>
      <c r="C46" s="1326">
        <v>789534</v>
      </c>
      <c r="D46" s="1327">
        <v>8.8999999999999999E-3</v>
      </c>
      <c r="E46" s="759">
        <v>394847</v>
      </c>
      <c r="F46" s="1328">
        <v>510915</v>
      </c>
      <c r="G46" s="1327">
        <v>6.1999999999999998E-3</v>
      </c>
      <c r="H46" s="759">
        <v>274236</v>
      </c>
      <c r="I46" s="1328">
        <v>278619</v>
      </c>
      <c r="J46" s="1327">
        <v>1.38E-2</v>
      </c>
      <c r="K46" s="751">
        <v>120611</v>
      </c>
    </row>
    <row r="47" spans="2:22" ht="15.75" customHeight="1">
      <c r="B47" s="1314"/>
      <c r="C47" s="1316"/>
      <c r="D47" s="1318"/>
      <c r="E47" s="760">
        <v>394687</v>
      </c>
      <c r="F47" s="1324"/>
      <c r="G47" s="1318"/>
      <c r="H47" s="760">
        <v>236679</v>
      </c>
      <c r="I47" s="1324"/>
      <c r="J47" s="1318">
        <v>0</v>
      </c>
      <c r="K47" s="750">
        <v>158008</v>
      </c>
    </row>
    <row r="48" spans="2:22" ht="15.75" customHeight="1">
      <c r="B48" s="1325" t="s">
        <v>100</v>
      </c>
      <c r="C48" s="1326">
        <v>795852</v>
      </c>
      <c r="D48" s="1327">
        <v>8.0000000000000002E-3</v>
      </c>
      <c r="E48" s="759">
        <v>393277</v>
      </c>
      <c r="F48" s="1328">
        <v>515295</v>
      </c>
      <c r="G48" s="1327">
        <v>8.6E-3</v>
      </c>
      <c r="H48" s="759">
        <v>272013</v>
      </c>
      <c r="I48" s="1328">
        <v>280557</v>
      </c>
      <c r="J48" s="1327">
        <v>6.9999999999999993E-3</v>
      </c>
      <c r="K48" s="751">
        <v>121264</v>
      </c>
    </row>
    <row r="49" spans="2:11" ht="15.75" customHeight="1">
      <c r="B49" s="1314"/>
      <c r="C49" s="1316"/>
      <c r="D49" s="1318"/>
      <c r="E49" s="760">
        <v>402575</v>
      </c>
      <c r="F49" s="1324"/>
      <c r="G49" s="1318"/>
      <c r="H49" s="760">
        <v>243282</v>
      </c>
      <c r="I49" s="1324"/>
      <c r="J49" s="1318">
        <v>0</v>
      </c>
      <c r="K49" s="750">
        <v>159293</v>
      </c>
    </row>
    <row r="50" spans="2:11" ht="15.75" customHeight="1">
      <c r="B50" s="1325" t="s">
        <v>101</v>
      </c>
      <c r="C50" s="1326">
        <v>811712</v>
      </c>
      <c r="D50" s="1327">
        <v>1.9900000000000001E-2</v>
      </c>
      <c r="E50" s="759">
        <v>397297</v>
      </c>
      <c r="F50" s="1328">
        <v>526685</v>
      </c>
      <c r="G50" s="1327">
        <v>2.2100000000000002E-2</v>
      </c>
      <c r="H50" s="759">
        <v>274776</v>
      </c>
      <c r="I50" s="1328">
        <v>285027</v>
      </c>
      <c r="J50" s="1327">
        <v>1.5900000000000001E-2</v>
      </c>
      <c r="K50" s="751">
        <v>122521</v>
      </c>
    </row>
    <row r="51" spans="2:11" ht="15.75" customHeight="1">
      <c r="B51" s="1314"/>
      <c r="C51" s="1316"/>
      <c r="D51" s="1318"/>
      <c r="E51" s="760">
        <v>414415</v>
      </c>
      <c r="F51" s="1324"/>
      <c r="G51" s="1318"/>
      <c r="H51" s="760">
        <v>251909</v>
      </c>
      <c r="I51" s="1324"/>
      <c r="J51" s="1318">
        <v>0</v>
      </c>
      <c r="K51" s="750">
        <v>162506</v>
      </c>
    </row>
    <row r="52" spans="2:11" ht="15.75" customHeight="1">
      <c r="B52" s="1325" t="s">
        <v>102</v>
      </c>
      <c r="C52" s="1326">
        <v>837744</v>
      </c>
      <c r="D52" s="1327">
        <v>3.2099999999999997E-2</v>
      </c>
      <c r="E52" s="759">
        <v>409106</v>
      </c>
      <c r="F52" s="1328">
        <v>544434</v>
      </c>
      <c r="G52" s="1327">
        <v>3.3700000000000001E-2</v>
      </c>
      <c r="H52" s="759">
        <v>286041</v>
      </c>
      <c r="I52" s="1328">
        <v>293310</v>
      </c>
      <c r="J52" s="1327">
        <v>2.9100000000000001E-2</v>
      </c>
      <c r="K52" s="751">
        <v>123065</v>
      </c>
    </row>
    <row r="53" spans="2:11" ht="15.75" customHeight="1">
      <c r="B53" s="1314"/>
      <c r="C53" s="1316"/>
      <c r="D53" s="1318"/>
      <c r="E53" s="760">
        <v>428638</v>
      </c>
      <c r="F53" s="1324"/>
      <c r="G53" s="1318"/>
      <c r="H53" s="760">
        <v>258393</v>
      </c>
      <c r="I53" s="1324"/>
      <c r="J53" s="1318">
        <v>0</v>
      </c>
      <c r="K53" s="750">
        <v>170245</v>
      </c>
    </row>
    <row r="54" spans="2:11" ht="15.75" customHeight="1">
      <c r="B54" s="1325" t="s">
        <v>103</v>
      </c>
      <c r="C54" s="1326">
        <v>873641</v>
      </c>
      <c r="D54" s="1327">
        <v>4.2799999999999998E-2</v>
      </c>
      <c r="E54" s="759">
        <v>421005</v>
      </c>
      <c r="F54" s="1328">
        <v>587936</v>
      </c>
      <c r="G54" s="1327">
        <v>7.9899999999999999E-2</v>
      </c>
      <c r="H54" s="759">
        <v>301615</v>
      </c>
      <c r="I54" s="1328">
        <v>285705</v>
      </c>
      <c r="J54" s="1329">
        <v>-2.5899999999999999E-2</v>
      </c>
      <c r="K54" s="751">
        <v>119390</v>
      </c>
    </row>
    <row r="55" spans="2:11" ht="15.75" customHeight="1">
      <c r="B55" s="1314"/>
      <c r="C55" s="1316"/>
      <c r="D55" s="1318"/>
      <c r="E55" s="760">
        <v>452636</v>
      </c>
      <c r="F55" s="1324"/>
      <c r="G55" s="1318"/>
      <c r="H55" s="760">
        <v>286321</v>
      </c>
      <c r="I55" s="1324"/>
      <c r="J55" s="1330">
        <v>0</v>
      </c>
      <c r="K55" s="750">
        <v>166315</v>
      </c>
    </row>
    <row r="56" spans="2:11" ht="15.75" customHeight="1">
      <c r="B56" s="1325" t="s">
        <v>104</v>
      </c>
      <c r="C56" s="1326">
        <v>911062</v>
      </c>
      <c r="D56" s="1327">
        <v>4.2799999999999998E-2</v>
      </c>
      <c r="E56" s="759">
        <v>443878</v>
      </c>
      <c r="F56" s="1328">
        <v>619269</v>
      </c>
      <c r="G56" s="1327">
        <v>5.33E-2</v>
      </c>
      <c r="H56" s="759">
        <v>323738</v>
      </c>
      <c r="I56" s="1328">
        <v>291793</v>
      </c>
      <c r="J56" s="1327">
        <v>2.1299999999999999E-2</v>
      </c>
      <c r="K56" s="751">
        <v>120140</v>
      </c>
    </row>
    <row r="57" spans="2:11" ht="15.75" customHeight="1">
      <c r="B57" s="1314"/>
      <c r="C57" s="1316"/>
      <c r="D57" s="1318"/>
      <c r="E57" s="760">
        <v>467184</v>
      </c>
      <c r="F57" s="1324"/>
      <c r="G57" s="1318"/>
      <c r="H57" s="760">
        <v>295531</v>
      </c>
      <c r="I57" s="1324"/>
      <c r="J57" s="1318">
        <v>0</v>
      </c>
      <c r="K57" s="750">
        <v>171653</v>
      </c>
    </row>
    <row r="58" spans="2:11" ht="15.75" customHeight="1">
      <c r="B58" s="1325" t="s">
        <v>105</v>
      </c>
      <c r="C58" s="1326">
        <v>961307</v>
      </c>
      <c r="D58" s="1327">
        <v>5.5100000000000003E-2</v>
      </c>
      <c r="E58" s="759">
        <v>467627</v>
      </c>
      <c r="F58" s="1328">
        <v>659003</v>
      </c>
      <c r="G58" s="1327">
        <v>6.4199999999999993E-2</v>
      </c>
      <c r="H58" s="759">
        <v>342729</v>
      </c>
      <c r="I58" s="1328">
        <v>302304</v>
      </c>
      <c r="J58" s="1327">
        <v>3.6000000000000004E-2</v>
      </c>
      <c r="K58" s="751">
        <v>124898</v>
      </c>
    </row>
    <row r="59" spans="2:11" ht="15.75" customHeight="1">
      <c r="B59" s="1314"/>
      <c r="C59" s="1316"/>
      <c r="D59" s="1318"/>
      <c r="E59" s="760">
        <v>493680</v>
      </c>
      <c r="F59" s="1324"/>
      <c r="G59" s="1318"/>
      <c r="H59" s="760">
        <v>316274</v>
      </c>
      <c r="I59" s="1324"/>
      <c r="J59" s="1318">
        <v>0</v>
      </c>
      <c r="K59" s="750">
        <v>177406</v>
      </c>
    </row>
    <row r="60" spans="2:11" ht="15.75" customHeight="1">
      <c r="B60" s="1325" t="s">
        <v>106</v>
      </c>
      <c r="C60" s="1326">
        <v>1012547</v>
      </c>
      <c r="D60" s="1327">
        <v>5.33E-2</v>
      </c>
      <c r="E60" s="759">
        <v>490230</v>
      </c>
      <c r="F60" s="1328">
        <v>701969</v>
      </c>
      <c r="G60" s="1327">
        <v>6.5199999999999994E-2</v>
      </c>
      <c r="H60" s="759">
        <v>365000</v>
      </c>
      <c r="I60" s="1328">
        <v>310578</v>
      </c>
      <c r="J60" s="1327">
        <v>2.7400000000000001E-2</v>
      </c>
      <c r="K60" s="751">
        <v>125230</v>
      </c>
    </row>
    <row r="61" spans="2:11" ht="15.75" customHeight="1">
      <c r="B61" s="1314"/>
      <c r="C61" s="1316"/>
      <c r="D61" s="1318"/>
      <c r="E61" s="760">
        <v>522317</v>
      </c>
      <c r="F61" s="1324"/>
      <c r="G61" s="1318"/>
      <c r="H61" s="760">
        <v>336969</v>
      </c>
      <c r="I61" s="1324"/>
      <c r="J61" s="1318">
        <v>0</v>
      </c>
      <c r="K61" s="750">
        <v>185348</v>
      </c>
    </row>
    <row r="62" spans="2:11" ht="15.75" customHeight="1">
      <c r="B62" s="1325" t="s">
        <v>107</v>
      </c>
      <c r="C62" s="1326">
        <v>1063695</v>
      </c>
      <c r="D62" s="1327">
        <v>5.0500000000000003E-2</v>
      </c>
      <c r="E62" s="759">
        <v>513847</v>
      </c>
      <c r="F62" s="1328">
        <v>735378</v>
      </c>
      <c r="G62" s="1327">
        <v>4.7600000000000003E-2</v>
      </c>
      <c r="H62" s="759">
        <v>383766</v>
      </c>
      <c r="I62" s="1328">
        <v>328317</v>
      </c>
      <c r="J62" s="1327">
        <v>5.7099999999999998E-2</v>
      </c>
      <c r="K62" s="751">
        <v>130081</v>
      </c>
    </row>
    <row r="63" spans="2:11" ht="15.75" customHeight="1">
      <c r="B63" s="1314"/>
      <c r="C63" s="1316"/>
      <c r="D63" s="1318"/>
      <c r="E63" s="760">
        <v>549848</v>
      </c>
      <c r="F63" s="1324"/>
      <c r="G63" s="1318"/>
      <c r="H63" s="760">
        <v>351612</v>
      </c>
      <c r="I63" s="1324"/>
      <c r="J63" s="1318">
        <v>0</v>
      </c>
      <c r="K63" s="750">
        <v>198236</v>
      </c>
    </row>
    <row r="64" spans="2:11" ht="15.75" customHeight="1">
      <c r="B64" s="1325" t="s">
        <v>108</v>
      </c>
      <c r="C64" s="1326">
        <v>1085671</v>
      </c>
      <c r="D64" s="1327">
        <v>2.07E-2</v>
      </c>
      <c r="E64" s="759">
        <v>528240</v>
      </c>
      <c r="F64" s="1328">
        <v>745897</v>
      </c>
      <c r="G64" s="1327">
        <v>1.43E-2</v>
      </c>
      <c r="H64" s="759">
        <v>394405</v>
      </c>
      <c r="I64" s="1328">
        <v>339774</v>
      </c>
      <c r="J64" s="1327">
        <v>3.49E-2</v>
      </c>
      <c r="K64" s="751">
        <v>133835</v>
      </c>
    </row>
    <row r="65" spans="2:11" ht="15.75" customHeight="1">
      <c r="B65" s="1314"/>
      <c r="C65" s="1316"/>
      <c r="D65" s="1318"/>
      <c r="E65" s="760">
        <v>557431</v>
      </c>
      <c r="F65" s="1324"/>
      <c r="G65" s="1318"/>
      <c r="H65" s="760">
        <v>351492</v>
      </c>
      <c r="I65" s="1324"/>
      <c r="J65" s="1318">
        <v>0</v>
      </c>
      <c r="K65" s="750">
        <v>205939</v>
      </c>
    </row>
    <row r="66" spans="2:11" ht="15.75" customHeight="1">
      <c r="B66" s="1325" t="s">
        <v>109</v>
      </c>
      <c r="C66" s="1326">
        <v>1116993</v>
      </c>
      <c r="D66" s="1327">
        <v>2.8899999999999999E-2</v>
      </c>
      <c r="E66" s="759">
        <v>539943</v>
      </c>
      <c r="F66" s="1328">
        <v>755724</v>
      </c>
      <c r="G66" s="1327">
        <v>1.32E-2</v>
      </c>
      <c r="H66" s="759">
        <v>398711</v>
      </c>
      <c r="I66" s="1328">
        <v>361269</v>
      </c>
      <c r="J66" s="1327">
        <v>6.3299999999999995E-2</v>
      </c>
      <c r="K66" s="751">
        <v>141232</v>
      </c>
    </row>
    <row r="67" spans="2:11" ht="15.75" customHeight="1">
      <c r="B67" s="1314"/>
      <c r="C67" s="1316"/>
      <c r="D67" s="1318"/>
      <c r="E67" s="760">
        <v>577050</v>
      </c>
      <c r="F67" s="1324"/>
      <c r="G67" s="1318"/>
      <c r="H67" s="760">
        <v>357013</v>
      </c>
      <c r="I67" s="1324"/>
      <c r="J67" s="1318">
        <v>0</v>
      </c>
      <c r="K67" s="750">
        <v>220037</v>
      </c>
    </row>
    <row r="68" spans="2:11" ht="15.75" customHeight="1">
      <c r="B68" s="1325" t="s">
        <v>110</v>
      </c>
      <c r="C68" s="1326">
        <v>1131807</v>
      </c>
      <c r="D68" s="1327">
        <v>1.3299999999999999E-2</v>
      </c>
      <c r="E68" s="759">
        <v>544636</v>
      </c>
      <c r="F68" s="1328">
        <v>758248</v>
      </c>
      <c r="G68" s="1327">
        <v>3.3E-3</v>
      </c>
      <c r="H68" s="759">
        <v>399468</v>
      </c>
      <c r="I68" s="1328">
        <v>373559</v>
      </c>
      <c r="J68" s="1327">
        <v>3.4000000000000002E-2</v>
      </c>
      <c r="K68" s="751">
        <v>145168</v>
      </c>
    </row>
    <row r="69" spans="2:11" ht="15.75" customHeight="1">
      <c r="B69" s="1314"/>
      <c r="C69" s="1316"/>
      <c r="D69" s="1318"/>
      <c r="E69" s="760">
        <v>587171</v>
      </c>
      <c r="F69" s="1324"/>
      <c r="G69" s="1318"/>
      <c r="H69" s="760">
        <v>358780</v>
      </c>
      <c r="I69" s="1324"/>
      <c r="J69" s="1318">
        <v>0</v>
      </c>
      <c r="K69" s="750">
        <v>228391</v>
      </c>
    </row>
    <row r="70" spans="2:11" ht="15.75" customHeight="1">
      <c r="B70" s="1325" t="s">
        <v>655</v>
      </c>
      <c r="C70" s="1326">
        <v>1143357</v>
      </c>
      <c r="D70" s="1327">
        <v>1.0200000000000001E-2</v>
      </c>
      <c r="E70" s="759">
        <v>548729</v>
      </c>
      <c r="F70" s="1328">
        <v>758788</v>
      </c>
      <c r="G70" s="1327">
        <v>6.9999999999999999E-4</v>
      </c>
      <c r="H70" s="759">
        <v>400357</v>
      </c>
      <c r="I70" s="1328">
        <v>384569</v>
      </c>
      <c r="J70" s="1327">
        <v>2.9500000000000002E-2</v>
      </c>
      <c r="K70" s="751">
        <v>148372</v>
      </c>
    </row>
    <row r="71" spans="2:11" ht="15.75" customHeight="1">
      <c r="B71" s="1314"/>
      <c r="C71" s="1316"/>
      <c r="D71" s="1318"/>
      <c r="E71" s="760">
        <v>594628</v>
      </c>
      <c r="F71" s="1324"/>
      <c r="G71" s="1318"/>
      <c r="H71" s="760">
        <v>358431</v>
      </c>
      <c r="I71" s="1324"/>
      <c r="J71" s="1318">
        <v>0</v>
      </c>
      <c r="K71" s="750">
        <v>236197</v>
      </c>
    </row>
    <row r="72" spans="2:11" ht="15.75" customHeight="1">
      <c r="B72" s="1325" t="s">
        <v>656</v>
      </c>
      <c r="C72" s="1326">
        <v>1182557</v>
      </c>
      <c r="D72" s="1327">
        <v>3.4299999999999997E-2</v>
      </c>
      <c r="E72" s="759">
        <v>570260</v>
      </c>
      <c r="F72" s="1328">
        <v>782650</v>
      </c>
      <c r="G72" s="1327">
        <v>3.1399999999999997E-2</v>
      </c>
      <c r="H72" s="759">
        <v>416588</v>
      </c>
      <c r="I72" s="1328">
        <v>399907</v>
      </c>
      <c r="J72" s="1327">
        <v>3.9900000000000005E-2</v>
      </c>
      <c r="K72" s="751">
        <v>153672</v>
      </c>
    </row>
    <row r="73" spans="2:11" ht="15.75" customHeight="1">
      <c r="B73" s="1314"/>
      <c r="C73" s="1316"/>
      <c r="D73" s="1318"/>
      <c r="E73" s="760">
        <v>612297</v>
      </c>
      <c r="F73" s="1324"/>
      <c r="G73" s="1318"/>
      <c r="H73" s="760">
        <v>366062</v>
      </c>
      <c r="I73" s="1324"/>
      <c r="J73" s="1318">
        <v>0</v>
      </c>
      <c r="K73" s="750">
        <v>246235</v>
      </c>
    </row>
    <row r="74" spans="2:11" ht="15.75" customHeight="1">
      <c r="B74" s="1325" t="s">
        <v>657</v>
      </c>
      <c r="C74" s="1326">
        <v>1249577</v>
      </c>
      <c r="D74" s="1327">
        <v>5.67E-2</v>
      </c>
      <c r="E74" s="759">
        <v>602887</v>
      </c>
      <c r="F74" s="1328">
        <v>837718</v>
      </c>
      <c r="G74" s="1327">
        <v>7.0400000000000004E-2</v>
      </c>
      <c r="H74" s="759">
        <v>445053</v>
      </c>
      <c r="I74" s="1328">
        <v>411859</v>
      </c>
      <c r="J74" s="1327">
        <v>2.9900000000000003E-2</v>
      </c>
      <c r="K74" s="751">
        <v>157834</v>
      </c>
    </row>
    <row r="75" spans="2:11" ht="15.75" customHeight="1">
      <c r="B75" s="1314"/>
      <c r="C75" s="1316"/>
      <c r="D75" s="1318"/>
      <c r="E75" s="760">
        <v>646690</v>
      </c>
      <c r="F75" s="1324"/>
      <c r="G75" s="1318"/>
      <c r="H75" s="760">
        <v>392665</v>
      </c>
      <c r="I75" s="1324"/>
      <c r="J75" s="1318">
        <v>0</v>
      </c>
      <c r="K75" s="750">
        <v>254025</v>
      </c>
    </row>
    <row r="76" spans="2:11" ht="15.75" customHeight="1">
      <c r="B76" s="1325" t="s">
        <v>658</v>
      </c>
      <c r="C76" s="1334">
        <v>1258263</v>
      </c>
      <c r="D76" s="1327">
        <v>7.0000000000000001E-3</v>
      </c>
      <c r="E76" s="761">
        <v>607435</v>
      </c>
      <c r="F76" s="1328">
        <v>839516</v>
      </c>
      <c r="G76" s="1327">
        <v>2.0999999999999999E-3</v>
      </c>
      <c r="H76" s="761">
        <v>445485</v>
      </c>
      <c r="I76" s="1328">
        <v>418747</v>
      </c>
      <c r="J76" s="1327">
        <f>(I76/I74)-1</f>
        <v>1.6724170165032248E-2</v>
      </c>
      <c r="K76" s="754">
        <v>161950</v>
      </c>
    </row>
    <row r="77" spans="2:11" ht="15.75" customHeight="1">
      <c r="B77" s="1314"/>
      <c r="C77" s="1335"/>
      <c r="D77" s="1318"/>
      <c r="E77" s="762">
        <v>650828</v>
      </c>
      <c r="F77" s="1324"/>
      <c r="G77" s="1318"/>
      <c r="H77" s="762">
        <v>394031</v>
      </c>
      <c r="I77" s="1324"/>
      <c r="J77" s="1318"/>
      <c r="K77" s="755">
        <v>256797</v>
      </c>
    </row>
    <row r="78" spans="2:11" ht="15.75" customHeight="1">
      <c r="B78" s="1313" t="s">
        <v>911</v>
      </c>
      <c r="C78" s="1331">
        <f>E78+E79</f>
        <v>1290175</v>
      </c>
      <c r="D78" s="1317">
        <f>(C78/C76)-1</f>
        <v>2.5361947383019334E-2</v>
      </c>
      <c r="E78" s="1122">
        <v>620500</v>
      </c>
      <c r="F78" s="1328">
        <f>H78+H79</f>
        <v>853687.1</v>
      </c>
      <c r="G78" s="1317">
        <f>(F78/F76)-1</f>
        <v>1.6880083286083813E-2</v>
      </c>
      <c r="H78" s="763">
        <v>452094.1</v>
      </c>
      <c r="I78" s="1328">
        <f>K78+K79</f>
        <v>436488</v>
      </c>
      <c r="J78" s="1317">
        <f>(I78/I76)-1</f>
        <v>4.2366870688028913E-2</v>
      </c>
      <c r="K78" s="756">
        <v>168406</v>
      </c>
    </row>
    <row r="79" spans="2:11" ht="15.75" customHeight="1" thickBot="1">
      <c r="B79" s="1320"/>
      <c r="C79" s="1332"/>
      <c r="D79" s="1333"/>
      <c r="E79" s="1121">
        <f>H79+K79</f>
        <v>669675</v>
      </c>
      <c r="F79" s="1336"/>
      <c r="G79" s="1333"/>
      <c r="H79" s="764">
        <v>401593</v>
      </c>
      <c r="I79" s="1336"/>
      <c r="J79" s="1333"/>
      <c r="K79" s="757">
        <v>268082</v>
      </c>
    </row>
    <row r="80" spans="2:11" ht="15" customHeight="1" thickBot="1"/>
    <row r="81" spans="1:22" ht="15" customHeight="1" thickBot="1">
      <c r="C81" s="214" t="s">
        <v>8</v>
      </c>
      <c r="D81" s="215" t="s">
        <v>178</v>
      </c>
      <c r="E81" s="216" t="s">
        <v>539</v>
      </c>
      <c r="F81" s="217" t="s">
        <v>659</v>
      </c>
      <c r="G81" s="218"/>
      <c r="H81" s="219"/>
    </row>
    <row r="82" spans="1:22" ht="15" customHeight="1">
      <c r="C82" s="220" t="s">
        <v>115</v>
      </c>
      <c r="D82" s="221">
        <v>340929</v>
      </c>
      <c r="E82" s="222">
        <v>246043</v>
      </c>
      <c r="F82" s="223">
        <f>SUM(D82:E82)</f>
        <v>586972</v>
      </c>
      <c r="G82" s="218"/>
      <c r="H82" s="224"/>
    </row>
    <row r="83" spans="1:22" s="208" customFormat="1" ht="15" customHeight="1">
      <c r="A83" s="206"/>
      <c r="B83" s="207"/>
      <c r="C83" s="225" t="s">
        <v>647</v>
      </c>
      <c r="D83" s="226">
        <v>374044</v>
      </c>
      <c r="E83" s="227">
        <v>246130</v>
      </c>
      <c r="F83" s="223">
        <f t="shared" ref="F83:F107" si="0">SUM(D83:E83)</f>
        <v>620174</v>
      </c>
      <c r="G83" s="218"/>
      <c r="H83" s="224"/>
      <c r="J83" s="209"/>
      <c r="L83" s="206"/>
      <c r="M83" s="206"/>
      <c r="N83" s="206"/>
      <c r="O83" s="206"/>
      <c r="P83" s="206"/>
      <c r="Q83" s="206"/>
      <c r="R83" s="206"/>
      <c r="S83" s="206"/>
      <c r="T83" s="206"/>
      <c r="U83" s="206"/>
      <c r="V83" s="206"/>
    </row>
    <row r="84" spans="1:22" s="208" customFormat="1" ht="15" customHeight="1">
      <c r="A84" s="206"/>
      <c r="B84" s="207"/>
      <c r="C84" s="225" t="s">
        <v>648</v>
      </c>
      <c r="D84" s="226">
        <v>412207</v>
      </c>
      <c r="E84" s="227">
        <v>250842</v>
      </c>
      <c r="F84" s="223">
        <v>663074</v>
      </c>
      <c r="G84" s="218"/>
      <c r="H84" s="224"/>
      <c r="J84" s="209"/>
      <c r="L84" s="206"/>
      <c r="M84" s="206"/>
      <c r="N84" s="206"/>
      <c r="O84" s="206"/>
      <c r="P84" s="206"/>
      <c r="Q84" s="206"/>
      <c r="R84" s="206"/>
      <c r="S84" s="206"/>
      <c r="T84" s="206"/>
      <c r="U84" s="206"/>
      <c r="V84" s="206"/>
    </row>
    <row r="85" spans="1:22" s="208" customFormat="1" ht="15" customHeight="1">
      <c r="A85" s="206"/>
      <c r="B85" s="207"/>
      <c r="C85" s="225" t="s">
        <v>649</v>
      </c>
      <c r="D85" s="228">
        <v>425131</v>
      </c>
      <c r="E85" s="229">
        <v>254248</v>
      </c>
      <c r="F85" s="223">
        <f t="shared" si="0"/>
        <v>679379</v>
      </c>
      <c r="G85" s="218"/>
      <c r="H85" s="224"/>
      <c r="J85" s="209"/>
      <c r="L85" s="206"/>
      <c r="M85" s="206"/>
      <c r="N85" s="206"/>
      <c r="O85" s="206"/>
      <c r="P85" s="206"/>
      <c r="Q85" s="206"/>
      <c r="R85" s="206"/>
      <c r="S85" s="206"/>
      <c r="T85" s="206"/>
      <c r="U85" s="206"/>
      <c r="V85" s="206"/>
    </row>
    <row r="86" spans="1:22" s="208" customFormat="1" ht="15" customHeight="1">
      <c r="A86" s="206"/>
      <c r="B86" s="207"/>
      <c r="C86" s="225" t="s">
        <v>650</v>
      </c>
      <c r="D86" s="228">
        <v>432703</v>
      </c>
      <c r="E86" s="229">
        <v>254876</v>
      </c>
      <c r="F86" s="223">
        <f t="shared" si="0"/>
        <v>687579</v>
      </c>
      <c r="G86" s="218"/>
      <c r="H86" s="224"/>
      <c r="J86" s="209"/>
      <c r="L86" s="206"/>
      <c r="M86" s="206"/>
      <c r="N86" s="206"/>
      <c r="O86" s="206"/>
      <c r="P86" s="206"/>
      <c r="Q86" s="206"/>
      <c r="R86" s="206"/>
      <c r="S86" s="206"/>
      <c r="T86" s="206"/>
      <c r="U86" s="206"/>
      <c r="V86" s="206"/>
    </row>
    <row r="87" spans="1:22" s="208" customFormat="1" ht="15" customHeight="1">
      <c r="A87" s="206"/>
      <c r="B87" s="207"/>
      <c r="C87" s="225" t="s">
        <v>651</v>
      </c>
      <c r="D87" s="228">
        <v>428342</v>
      </c>
      <c r="E87" s="229">
        <v>261553</v>
      </c>
      <c r="F87" s="223">
        <f t="shared" si="0"/>
        <v>689895</v>
      </c>
      <c r="G87" s="218"/>
      <c r="H87" s="224"/>
      <c r="J87" s="209"/>
      <c r="L87" s="206"/>
      <c r="M87" s="206"/>
      <c r="N87" s="206"/>
      <c r="O87" s="206"/>
      <c r="P87" s="206"/>
      <c r="Q87" s="206"/>
      <c r="R87" s="206"/>
      <c r="S87" s="206"/>
      <c r="T87" s="206"/>
      <c r="U87" s="206"/>
      <c r="V87" s="206"/>
    </row>
    <row r="88" spans="1:22" s="208" customFormat="1" ht="15" customHeight="1">
      <c r="A88" s="206"/>
      <c r="B88" s="207"/>
      <c r="C88" s="225" t="s">
        <v>652</v>
      </c>
      <c r="D88" s="228">
        <v>460522</v>
      </c>
      <c r="E88" s="229">
        <v>267746</v>
      </c>
      <c r="F88" s="223">
        <f t="shared" si="0"/>
        <v>728268</v>
      </c>
      <c r="G88" s="218"/>
      <c r="H88" s="224"/>
      <c r="J88" s="209"/>
      <c r="L88" s="206"/>
      <c r="M88" s="206"/>
      <c r="N88" s="206"/>
      <c r="O88" s="206"/>
      <c r="P88" s="206"/>
      <c r="Q88" s="206"/>
      <c r="R88" s="206"/>
      <c r="S88" s="206"/>
      <c r="T88" s="206"/>
      <c r="U88" s="206"/>
      <c r="V88" s="206"/>
    </row>
    <row r="89" spans="1:22" s="208" customFormat="1" ht="15" customHeight="1">
      <c r="A89" s="206"/>
      <c r="B89" s="207"/>
      <c r="C89" s="225" t="s">
        <v>653</v>
      </c>
      <c r="D89" s="228">
        <v>492942</v>
      </c>
      <c r="E89" s="229">
        <v>271035</v>
      </c>
      <c r="F89" s="223">
        <f t="shared" si="0"/>
        <v>763977</v>
      </c>
      <c r="G89" s="218"/>
      <c r="H89" s="224"/>
      <c r="J89" s="209"/>
      <c r="L89" s="206"/>
      <c r="M89" s="206"/>
      <c r="N89" s="206"/>
      <c r="O89" s="206"/>
      <c r="P89" s="206"/>
      <c r="Q89" s="206"/>
      <c r="R89" s="206"/>
      <c r="S89" s="206"/>
      <c r="T89" s="206"/>
      <c r="U89" s="206"/>
      <c r="V89" s="206"/>
    </row>
    <row r="90" spans="1:22" s="208" customFormat="1" ht="15" customHeight="1">
      <c r="A90" s="206"/>
      <c r="B90" s="207"/>
      <c r="C90" s="225" t="s">
        <v>654</v>
      </c>
      <c r="D90" s="228">
        <v>507749</v>
      </c>
      <c r="E90" s="229">
        <v>274819</v>
      </c>
      <c r="F90" s="223">
        <f t="shared" si="0"/>
        <v>782568</v>
      </c>
      <c r="G90" s="218"/>
      <c r="H90" s="224"/>
      <c r="J90" s="209"/>
      <c r="L90" s="206"/>
      <c r="M90" s="206"/>
      <c r="N90" s="206"/>
      <c r="O90" s="206"/>
      <c r="P90" s="206"/>
      <c r="Q90" s="206"/>
      <c r="R90" s="206"/>
      <c r="S90" s="206"/>
      <c r="T90" s="206"/>
      <c r="U90" s="206"/>
      <c r="V90" s="206"/>
    </row>
    <row r="91" spans="1:22" s="208" customFormat="1" ht="15" customHeight="1">
      <c r="A91" s="206"/>
      <c r="B91" s="207"/>
      <c r="C91" s="225" t="s">
        <v>660</v>
      </c>
      <c r="D91" s="228">
        <v>510915</v>
      </c>
      <c r="E91" s="229">
        <v>278619</v>
      </c>
      <c r="F91" s="223">
        <f t="shared" si="0"/>
        <v>789534</v>
      </c>
      <c r="G91" s="218"/>
      <c r="H91" s="224"/>
      <c r="J91" s="209"/>
      <c r="L91" s="206"/>
      <c r="M91" s="206"/>
      <c r="N91" s="206"/>
      <c r="O91" s="206"/>
      <c r="P91" s="206"/>
      <c r="Q91" s="206"/>
      <c r="R91" s="206"/>
      <c r="S91" s="206"/>
      <c r="T91" s="206"/>
      <c r="U91" s="206"/>
      <c r="V91" s="206"/>
    </row>
    <row r="92" spans="1:22" s="208" customFormat="1" ht="15" customHeight="1">
      <c r="A92" s="206"/>
      <c r="B92" s="207"/>
      <c r="C92" s="225" t="s">
        <v>661</v>
      </c>
      <c r="D92" s="228">
        <v>515295</v>
      </c>
      <c r="E92" s="229">
        <v>280557</v>
      </c>
      <c r="F92" s="223">
        <f t="shared" si="0"/>
        <v>795852</v>
      </c>
      <c r="G92" s="218"/>
      <c r="H92" s="224"/>
      <c r="J92" s="209"/>
      <c r="L92" s="206"/>
      <c r="M92" s="206"/>
      <c r="N92" s="206"/>
      <c r="O92" s="206"/>
      <c r="P92" s="206"/>
      <c r="Q92" s="206"/>
      <c r="R92" s="206"/>
      <c r="S92" s="206"/>
      <c r="T92" s="206"/>
      <c r="U92" s="206"/>
      <c r="V92" s="206"/>
    </row>
    <row r="93" spans="1:22" s="208" customFormat="1" ht="15" customHeight="1">
      <c r="A93" s="206"/>
      <c r="B93" s="207"/>
      <c r="C93" s="225" t="s">
        <v>662</v>
      </c>
      <c r="D93" s="228">
        <v>526685</v>
      </c>
      <c r="E93" s="229">
        <v>285027</v>
      </c>
      <c r="F93" s="223">
        <f t="shared" si="0"/>
        <v>811712</v>
      </c>
      <c r="G93" s="218"/>
      <c r="H93" s="224"/>
      <c r="J93" s="209"/>
      <c r="L93" s="206"/>
      <c r="M93" s="206"/>
      <c r="N93" s="206"/>
      <c r="O93" s="206"/>
      <c r="P93" s="206"/>
      <c r="Q93" s="206"/>
      <c r="R93" s="206"/>
      <c r="S93" s="206"/>
      <c r="T93" s="206"/>
      <c r="U93" s="206"/>
      <c r="V93" s="206"/>
    </row>
    <row r="94" spans="1:22" s="208" customFormat="1" ht="15" customHeight="1">
      <c r="A94" s="206"/>
      <c r="B94" s="207"/>
      <c r="C94" s="225" t="s">
        <v>663</v>
      </c>
      <c r="D94" s="228">
        <v>544434</v>
      </c>
      <c r="E94" s="229">
        <v>293310</v>
      </c>
      <c r="F94" s="223">
        <f t="shared" si="0"/>
        <v>837744</v>
      </c>
      <c r="G94" s="218"/>
      <c r="H94" s="224"/>
      <c r="J94" s="209"/>
      <c r="L94" s="206"/>
      <c r="M94" s="206"/>
      <c r="N94" s="206"/>
      <c r="O94" s="206"/>
      <c r="P94" s="206"/>
      <c r="Q94" s="206"/>
      <c r="R94" s="206"/>
      <c r="S94" s="206"/>
      <c r="T94" s="206"/>
      <c r="U94" s="206"/>
      <c r="V94" s="206"/>
    </row>
    <row r="95" spans="1:22" s="208" customFormat="1" ht="15" customHeight="1">
      <c r="A95" s="206"/>
      <c r="B95" s="207"/>
      <c r="C95" s="225" t="s">
        <v>664</v>
      </c>
      <c r="D95" s="228">
        <v>587936</v>
      </c>
      <c r="E95" s="229">
        <v>285705</v>
      </c>
      <c r="F95" s="223">
        <f t="shared" si="0"/>
        <v>873641</v>
      </c>
      <c r="G95" s="218"/>
      <c r="H95" s="224"/>
      <c r="J95" s="209"/>
      <c r="L95" s="206"/>
      <c r="M95" s="206"/>
      <c r="N95" s="206"/>
      <c r="O95" s="206"/>
      <c r="P95" s="206"/>
      <c r="Q95" s="206"/>
      <c r="R95" s="206"/>
      <c r="S95" s="206"/>
      <c r="T95" s="206"/>
      <c r="U95" s="206"/>
      <c r="V95" s="206"/>
    </row>
    <row r="96" spans="1:22" s="208" customFormat="1" ht="15" customHeight="1">
      <c r="A96" s="206"/>
      <c r="B96" s="207"/>
      <c r="C96" s="225" t="s">
        <v>665</v>
      </c>
      <c r="D96" s="228">
        <v>619269</v>
      </c>
      <c r="E96" s="229">
        <v>291793</v>
      </c>
      <c r="F96" s="223">
        <f t="shared" si="0"/>
        <v>911062</v>
      </c>
      <c r="G96" s="218"/>
      <c r="H96" s="224"/>
      <c r="J96" s="209"/>
      <c r="L96" s="206"/>
      <c r="M96" s="206"/>
      <c r="N96" s="206"/>
      <c r="O96" s="206"/>
      <c r="P96" s="206"/>
      <c r="Q96" s="206"/>
      <c r="R96" s="206"/>
      <c r="S96" s="206"/>
      <c r="T96" s="206"/>
      <c r="U96" s="206"/>
      <c r="V96" s="206"/>
    </row>
    <row r="97" spans="1:22" s="208" customFormat="1" ht="15" customHeight="1">
      <c r="A97" s="206"/>
      <c r="B97" s="207"/>
      <c r="C97" s="225" t="s">
        <v>666</v>
      </c>
      <c r="D97" s="228">
        <v>659003</v>
      </c>
      <c r="E97" s="229">
        <v>302304</v>
      </c>
      <c r="F97" s="223">
        <f t="shared" si="0"/>
        <v>961307</v>
      </c>
      <c r="G97" s="218"/>
      <c r="H97" s="224"/>
      <c r="J97" s="209"/>
      <c r="L97" s="206"/>
      <c r="M97" s="206"/>
      <c r="N97" s="206"/>
      <c r="O97" s="206"/>
      <c r="P97" s="206"/>
      <c r="Q97" s="206"/>
      <c r="R97" s="206"/>
      <c r="S97" s="206"/>
      <c r="T97" s="206"/>
      <c r="U97" s="206"/>
      <c r="V97" s="206"/>
    </row>
    <row r="98" spans="1:22" s="208" customFormat="1" ht="15" customHeight="1">
      <c r="A98" s="206"/>
      <c r="B98" s="207"/>
      <c r="C98" s="225" t="s">
        <v>667</v>
      </c>
      <c r="D98" s="228">
        <v>701969</v>
      </c>
      <c r="E98" s="229">
        <v>310578</v>
      </c>
      <c r="F98" s="223">
        <f t="shared" si="0"/>
        <v>1012547</v>
      </c>
      <c r="G98" s="218"/>
      <c r="H98" s="224"/>
      <c r="J98" s="209"/>
      <c r="L98" s="206"/>
      <c r="M98" s="206"/>
      <c r="N98" s="206"/>
      <c r="O98" s="206"/>
      <c r="P98" s="206"/>
      <c r="Q98" s="206"/>
      <c r="R98" s="206"/>
      <c r="S98" s="206"/>
      <c r="T98" s="206"/>
      <c r="U98" s="206"/>
      <c r="V98" s="206"/>
    </row>
    <row r="99" spans="1:22" s="208" customFormat="1" ht="15" customHeight="1">
      <c r="A99" s="206"/>
      <c r="B99" s="207"/>
      <c r="C99" s="225" t="s">
        <v>668</v>
      </c>
      <c r="D99" s="228">
        <v>735378</v>
      </c>
      <c r="E99" s="229">
        <v>328317</v>
      </c>
      <c r="F99" s="223">
        <f t="shared" si="0"/>
        <v>1063695</v>
      </c>
      <c r="G99" s="218"/>
      <c r="H99" s="224"/>
      <c r="J99" s="209"/>
      <c r="L99" s="206"/>
      <c r="M99" s="206"/>
      <c r="N99" s="206"/>
      <c r="O99" s="206"/>
      <c r="P99" s="206"/>
      <c r="Q99" s="206"/>
      <c r="R99" s="206"/>
      <c r="S99" s="206"/>
      <c r="T99" s="206"/>
      <c r="U99" s="206"/>
      <c r="V99" s="206"/>
    </row>
    <row r="100" spans="1:22" s="208" customFormat="1" ht="15" customHeight="1">
      <c r="A100" s="206"/>
      <c r="B100" s="207"/>
      <c r="C100" s="225" t="s">
        <v>669</v>
      </c>
      <c r="D100" s="228">
        <v>745897</v>
      </c>
      <c r="E100" s="229">
        <v>339774</v>
      </c>
      <c r="F100" s="223">
        <f t="shared" si="0"/>
        <v>1085671</v>
      </c>
      <c r="G100" s="218"/>
      <c r="H100" s="224"/>
      <c r="J100" s="209"/>
      <c r="L100" s="206"/>
      <c r="M100" s="206"/>
      <c r="N100" s="206"/>
      <c r="O100" s="206"/>
      <c r="P100" s="206"/>
      <c r="Q100" s="206"/>
      <c r="R100" s="206"/>
      <c r="S100" s="206"/>
      <c r="T100" s="206"/>
      <c r="U100" s="206"/>
      <c r="V100" s="206"/>
    </row>
    <row r="101" spans="1:22" s="208" customFormat="1" ht="15" customHeight="1">
      <c r="A101" s="206"/>
      <c r="B101" s="207"/>
      <c r="C101" s="225" t="s">
        <v>670</v>
      </c>
      <c r="D101" s="228">
        <v>755724</v>
      </c>
      <c r="E101" s="229">
        <v>361269</v>
      </c>
      <c r="F101" s="223">
        <f t="shared" si="0"/>
        <v>1116993</v>
      </c>
      <c r="G101" s="218"/>
      <c r="H101" s="224"/>
      <c r="J101" s="209"/>
      <c r="L101" s="206"/>
      <c r="M101" s="206"/>
      <c r="N101" s="206"/>
      <c r="O101" s="206"/>
      <c r="P101" s="206"/>
      <c r="Q101" s="206"/>
      <c r="R101" s="206"/>
      <c r="S101" s="206"/>
      <c r="T101" s="206"/>
      <c r="U101" s="206"/>
      <c r="V101" s="206"/>
    </row>
    <row r="102" spans="1:22" s="208" customFormat="1" ht="15" customHeight="1">
      <c r="A102" s="206"/>
      <c r="B102" s="207"/>
      <c r="C102" s="225" t="s">
        <v>671</v>
      </c>
      <c r="D102" s="228">
        <v>758248</v>
      </c>
      <c r="E102" s="229">
        <v>373559</v>
      </c>
      <c r="F102" s="223">
        <f t="shared" si="0"/>
        <v>1131807</v>
      </c>
      <c r="G102" s="218"/>
      <c r="H102" s="224"/>
      <c r="J102" s="209"/>
      <c r="L102" s="206"/>
      <c r="M102" s="206"/>
      <c r="N102" s="206"/>
      <c r="O102" s="206"/>
      <c r="P102" s="206"/>
      <c r="Q102" s="206"/>
      <c r="R102" s="206"/>
      <c r="S102" s="206"/>
      <c r="T102" s="206"/>
      <c r="U102" s="206"/>
      <c r="V102" s="206"/>
    </row>
    <row r="103" spans="1:22" s="208" customFormat="1" ht="15" customHeight="1">
      <c r="A103" s="206"/>
      <c r="B103" s="207"/>
      <c r="C103" s="225" t="s">
        <v>672</v>
      </c>
      <c r="D103" s="228">
        <v>758788</v>
      </c>
      <c r="E103" s="229">
        <v>384569</v>
      </c>
      <c r="F103" s="223">
        <f t="shared" si="0"/>
        <v>1143357</v>
      </c>
      <c r="G103" s="218"/>
      <c r="H103" s="224"/>
      <c r="J103" s="209"/>
      <c r="L103" s="206"/>
      <c r="M103" s="206"/>
      <c r="N103" s="206"/>
      <c r="O103" s="206"/>
      <c r="P103" s="206"/>
      <c r="Q103" s="206"/>
      <c r="R103" s="206"/>
      <c r="S103" s="206"/>
      <c r="T103" s="206"/>
      <c r="U103" s="206"/>
      <c r="V103" s="206"/>
    </row>
    <row r="104" spans="1:22" s="208" customFormat="1" ht="15" customHeight="1">
      <c r="A104" s="206"/>
      <c r="B104" s="207"/>
      <c r="C104" s="225" t="s">
        <v>673</v>
      </c>
      <c r="D104" s="228">
        <v>782650</v>
      </c>
      <c r="E104" s="229">
        <v>399907</v>
      </c>
      <c r="F104" s="223">
        <f t="shared" si="0"/>
        <v>1182557</v>
      </c>
      <c r="G104" s="218"/>
      <c r="H104" s="224"/>
      <c r="J104" s="209"/>
      <c r="L104" s="206"/>
      <c r="M104" s="206"/>
      <c r="N104" s="206"/>
      <c r="O104" s="206"/>
      <c r="P104" s="206"/>
      <c r="Q104" s="206"/>
      <c r="R104" s="206"/>
      <c r="S104" s="206"/>
      <c r="T104" s="206"/>
      <c r="U104" s="206"/>
      <c r="V104" s="206"/>
    </row>
    <row r="105" spans="1:22" s="208" customFormat="1" ht="15" customHeight="1">
      <c r="A105" s="206"/>
      <c r="B105" s="207"/>
      <c r="C105" s="225" t="s">
        <v>674</v>
      </c>
      <c r="D105" s="228">
        <v>837718</v>
      </c>
      <c r="E105" s="229">
        <v>411859</v>
      </c>
      <c r="F105" s="223">
        <f t="shared" si="0"/>
        <v>1249577</v>
      </c>
      <c r="G105" s="218"/>
      <c r="H105" s="224"/>
      <c r="J105" s="209"/>
      <c r="L105" s="206"/>
      <c r="M105" s="206"/>
      <c r="N105" s="206"/>
      <c r="O105" s="206"/>
      <c r="P105" s="206"/>
      <c r="Q105" s="206"/>
      <c r="R105" s="206"/>
      <c r="S105" s="206"/>
      <c r="T105" s="206"/>
      <c r="U105" s="206"/>
      <c r="V105" s="206"/>
    </row>
    <row r="106" spans="1:22" s="208" customFormat="1" ht="15" customHeight="1">
      <c r="A106" s="206"/>
      <c r="B106" s="207"/>
      <c r="C106" s="225" t="s">
        <v>675</v>
      </c>
      <c r="D106" s="230">
        <v>839516</v>
      </c>
      <c r="E106" s="231">
        <v>418747</v>
      </c>
      <c r="F106" s="223">
        <f t="shared" si="0"/>
        <v>1258263</v>
      </c>
      <c r="G106" s="218"/>
      <c r="H106" s="224"/>
      <c r="J106" s="209"/>
      <c r="L106" s="206"/>
      <c r="M106" s="206"/>
      <c r="N106" s="206"/>
      <c r="O106" s="206"/>
      <c r="P106" s="206"/>
      <c r="Q106" s="206"/>
      <c r="R106" s="206"/>
      <c r="S106" s="206"/>
      <c r="T106" s="206"/>
      <c r="U106" s="206"/>
      <c r="V106" s="206"/>
    </row>
    <row r="107" spans="1:22" s="208" customFormat="1" ht="15" customHeight="1" thickBot="1">
      <c r="A107" s="206"/>
      <c r="B107" s="207"/>
      <c r="C107" s="232" t="s">
        <v>676</v>
      </c>
      <c r="D107" s="233">
        <f>$F$78</f>
        <v>853687.1</v>
      </c>
      <c r="E107" s="234">
        <f>$I$78</f>
        <v>436488</v>
      </c>
      <c r="F107" s="223">
        <f t="shared" si="0"/>
        <v>1290175.1000000001</v>
      </c>
      <c r="G107" s="218"/>
      <c r="H107" s="224"/>
      <c r="J107" s="209"/>
      <c r="L107" s="206"/>
      <c r="M107" s="206"/>
      <c r="N107" s="206"/>
      <c r="O107" s="206"/>
      <c r="P107" s="206"/>
      <c r="Q107" s="206"/>
      <c r="R107" s="206"/>
      <c r="S107" s="206"/>
      <c r="T107" s="206"/>
      <c r="U107" s="206"/>
      <c r="V107" s="206"/>
    </row>
    <row r="114" spans="3:3" ht="15" customHeight="1">
      <c r="C114" s="235"/>
    </row>
    <row r="115" spans="3:3" ht="15" customHeight="1">
      <c r="C115" s="235"/>
    </row>
    <row r="116" spans="3:3" ht="15" customHeight="1">
      <c r="C116" s="235"/>
    </row>
    <row r="117" spans="3:3" ht="15" customHeight="1">
      <c r="C117" s="235"/>
    </row>
    <row r="118" spans="3:3" ht="15" customHeight="1">
      <c r="C118" s="235"/>
    </row>
    <row r="119" spans="3:3" ht="15" customHeight="1">
      <c r="C119" s="235"/>
    </row>
    <row r="120" spans="3:3" ht="15" customHeight="1">
      <c r="C120" s="235"/>
    </row>
    <row r="121" spans="3:3" ht="15" customHeight="1">
      <c r="C121" s="235"/>
    </row>
    <row r="122" spans="3:3" ht="15" customHeight="1">
      <c r="C122" s="235"/>
    </row>
    <row r="123" spans="3:3" ht="15" customHeight="1">
      <c r="C123" s="235"/>
    </row>
    <row r="124" spans="3:3" ht="15" customHeight="1">
      <c r="C124" s="235"/>
    </row>
    <row r="125" spans="3:3" ht="15" customHeight="1">
      <c r="C125" s="235"/>
    </row>
    <row r="126" spans="3:3" ht="15" customHeight="1">
      <c r="C126" s="235"/>
    </row>
    <row r="127" spans="3:3" ht="15" customHeight="1">
      <c r="C127" s="235"/>
    </row>
    <row r="128" spans="3:3" ht="15" customHeight="1">
      <c r="C128" s="235"/>
    </row>
    <row r="129" spans="3:3" ht="15" customHeight="1">
      <c r="C129" s="235"/>
    </row>
    <row r="130" spans="3:3" ht="15" customHeight="1">
      <c r="C130" s="235"/>
    </row>
    <row r="131" spans="3:3" ht="15" customHeight="1">
      <c r="C131" s="235"/>
    </row>
    <row r="132" spans="3:3" ht="15" customHeight="1">
      <c r="C132" s="235"/>
    </row>
    <row r="133" spans="3:3" ht="15" customHeight="1">
      <c r="C133" s="235"/>
    </row>
    <row r="134" spans="3:3" ht="15" customHeight="1">
      <c r="C134" s="235"/>
    </row>
    <row r="135" spans="3:3" ht="15" customHeight="1">
      <c r="C135" s="235"/>
    </row>
    <row r="136" spans="3:3" ht="15" customHeight="1">
      <c r="C136" s="235"/>
    </row>
    <row r="137" spans="3:3" ht="15" customHeight="1">
      <c r="C137" s="235"/>
    </row>
    <row r="138" spans="3:3" ht="15" customHeight="1">
      <c r="C138" s="235"/>
    </row>
  </sheetData>
  <mergeCells count="189">
    <mergeCell ref="B78:B79"/>
    <mergeCell ref="C78:C79"/>
    <mergeCell ref="D78:D79"/>
    <mergeCell ref="G78:G79"/>
    <mergeCell ref="J78:J79"/>
    <mergeCell ref="B74:B75"/>
    <mergeCell ref="C74:C75"/>
    <mergeCell ref="D74:D75"/>
    <mergeCell ref="G74:G75"/>
    <mergeCell ref="J74:J75"/>
    <mergeCell ref="B76:B77"/>
    <mergeCell ref="C76:C77"/>
    <mergeCell ref="D76:D77"/>
    <mergeCell ref="G76:G77"/>
    <mergeCell ref="J76:J77"/>
    <mergeCell ref="F74:F75"/>
    <mergeCell ref="F76:F77"/>
    <mergeCell ref="F78:F79"/>
    <mergeCell ref="I78:I79"/>
    <mergeCell ref="I76:I77"/>
    <mergeCell ref="I74:I75"/>
    <mergeCell ref="B70:B71"/>
    <mergeCell ref="C70:C71"/>
    <mergeCell ref="D70:D71"/>
    <mergeCell ref="G70:G71"/>
    <mergeCell ref="J70:J71"/>
    <mergeCell ref="B72:B73"/>
    <mergeCell ref="C72:C73"/>
    <mergeCell ref="D72:D73"/>
    <mergeCell ref="G72:G73"/>
    <mergeCell ref="J72:J73"/>
    <mergeCell ref="F70:F71"/>
    <mergeCell ref="F72:F73"/>
    <mergeCell ref="I72:I73"/>
    <mergeCell ref="I70:I71"/>
    <mergeCell ref="B66:B67"/>
    <mergeCell ref="C66:C67"/>
    <mergeCell ref="D66:D67"/>
    <mergeCell ref="G66:G67"/>
    <mergeCell ref="J66:J67"/>
    <mergeCell ref="B68:B69"/>
    <mergeCell ref="C68:C69"/>
    <mergeCell ref="D68:D69"/>
    <mergeCell ref="G68:G69"/>
    <mergeCell ref="J68:J69"/>
    <mergeCell ref="F66:F67"/>
    <mergeCell ref="F68:F69"/>
    <mergeCell ref="I68:I69"/>
    <mergeCell ref="I66:I67"/>
    <mergeCell ref="B62:B63"/>
    <mergeCell ref="C62:C63"/>
    <mergeCell ref="D62:D63"/>
    <mergeCell ref="G62:G63"/>
    <mergeCell ref="J62:J63"/>
    <mergeCell ref="B64:B65"/>
    <mergeCell ref="C64:C65"/>
    <mergeCell ref="D64:D65"/>
    <mergeCell ref="G64:G65"/>
    <mergeCell ref="J64:J65"/>
    <mergeCell ref="F62:F63"/>
    <mergeCell ref="F64:F65"/>
    <mergeCell ref="I64:I65"/>
    <mergeCell ref="I62:I63"/>
    <mergeCell ref="B58:B59"/>
    <mergeCell ref="C58:C59"/>
    <mergeCell ref="D58:D59"/>
    <mergeCell ref="G58:G59"/>
    <mergeCell ref="J58:J59"/>
    <mergeCell ref="B60:B61"/>
    <mergeCell ref="C60:C61"/>
    <mergeCell ref="D60:D61"/>
    <mergeCell ref="G60:G61"/>
    <mergeCell ref="J60:J61"/>
    <mergeCell ref="F58:F59"/>
    <mergeCell ref="F60:F61"/>
    <mergeCell ref="I58:I59"/>
    <mergeCell ref="I60:I61"/>
    <mergeCell ref="B54:B55"/>
    <mergeCell ref="C54:C55"/>
    <mergeCell ref="D54:D55"/>
    <mergeCell ref="G54:G55"/>
    <mergeCell ref="J54:J55"/>
    <mergeCell ref="B56:B57"/>
    <mergeCell ref="C56:C57"/>
    <mergeCell ref="D56:D57"/>
    <mergeCell ref="G56:G57"/>
    <mergeCell ref="J56:J57"/>
    <mergeCell ref="F54:F55"/>
    <mergeCell ref="F56:F57"/>
    <mergeCell ref="I54:I55"/>
    <mergeCell ref="I56:I57"/>
    <mergeCell ref="B50:B51"/>
    <mergeCell ref="C50:C51"/>
    <mergeCell ref="D50:D51"/>
    <mergeCell ref="G50:G51"/>
    <mergeCell ref="J50:J51"/>
    <mergeCell ref="B52:B53"/>
    <mergeCell ref="C52:C53"/>
    <mergeCell ref="D52:D53"/>
    <mergeCell ref="G52:G53"/>
    <mergeCell ref="J52:J53"/>
    <mergeCell ref="F50:F51"/>
    <mergeCell ref="F52:F53"/>
    <mergeCell ref="I50:I51"/>
    <mergeCell ref="I52:I53"/>
    <mergeCell ref="B46:B47"/>
    <mergeCell ref="C46:C47"/>
    <mergeCell ref="D46:D47"/>
    <mergeCell ref="G46:G47"/>
    <mergeCell ref="J46:J47"/>
    <mergeCell ref="B48:B49"/>
    <mergeCell ref="C48:C49"/>
    <mergeCell ref="D48:D49"/>
    <mergeCell ref="G48:G49"/>
    <mergeCell ref="J48:J49"/>
    <mergeCell ref="F46:F47"/>
    <mergeCell ref="F48:F49"/>
    <mergeCell ref="I46:I47"/>
    <mergeCell ref="I48:I49"/>
    <mergeCell ref="B42:B43"/>
    <mergeCell ref="C42:C43"/>
    <mergeCell ref="D42:D43"/>
    <mergeCell ref="G42:G43"/>
    <mergeCell ref="J42:J43"/>
    <mergeCell ref="B44:B45"/>
    <mergeCell ref="C44:C45"/>
    <mergeCell ref="D44:D45"/>
    <mergeCell ref="G44:G45"/>
    <mergeCell ref="J44:J45"/>
    <mergeCell ref="F42:F43"/>
    <mergeCell ref="F44:F45"/>
    <mergeCell ref="I42:I43"/>
    <mergeCell ref="I44:I45"/>
    <mergeCell ref="B38:B39"/>
    <mergeCell ref="C38:C39"/>
    <mergeCell ref="D38:D39"/>
    <mergeCell ref="G38:G39"/>
    <mergeCell ref="J38:J39"/>
    <mergeCell ref="B40:B41"/>
    <mergeCell ref="C40:C41"/>
    <mergeCell ref="D40:D41"/>
    <mergeCell ref="G40:G41"/>
    <mergeCell ref="J40:J41"/>
    <mergeCell ref="F38:F39"/>
    <mergeCell ref="F40:F41"/>
    <mergeCell ref="I38:I39"/>
    <mergeCell ref="I40:I41"/>
    <mergeCell ref="B34:B35"/>
    <mergeCell ref="C34:C35"/>
    <mergeCell ref="D34:D35"/>
    <mergeCell ref="G34:G35"/>
    <mergeCell ref="J34:J35"/>
    <mergeCell ref="B36:B37"/>
    <mergeCell ref="C36:C37"/>
    <mergeCell ref="D36:D37"/>
    <mergeCell ref="G36:G37"/>
    <mergeCell ref="J36:J37"/>
    <mergeCell ref="F34:F35"/>
    <mergeCell ref="F36:F37"/>
    <mergeCell ref="I34:I35"/>
    <mergeCell ref="I36:I37"/>
    <mergeCell ref="B30:B31"/>
    <mergeCell ref="C30:C31"/>
    <mergeCell ref="D30:D31"/>
    <mergeCell ref="G30:G31"/>
    <mergeCell ref="J30:J31"/>
    <mergeCell ref="B32:B33"/>
    <mergeCell ref="C32:C33"/>
    <mergeCell ref="D32:D33"/>
    <mergeCell ref="G32:G33"/>
    <mergeCell ref="J32:J33"/>
    <mergeCell ref="F30:F31"/>
    <mergeCell ref="F32:F33"/>
    <mergeCell ref="I30:I31"/>
    <mergeCell ref="I32:I33"/>
    <mergeCell ref="I26:I27"/>
    <mergeCell ref="J26:J27"/>
    <mergeCell ref="B28:B29"/>
    <mergeCell ref="C28:C29"/>
    <mergeCell ref="D28:D29"/>
    <mergeCell ref="G28:G29"/>
    <mergeCell ref="J28:J29"/>
    <mergeCell ref="B26:B27"/>
    <mergeCell ref="C26:C27"/>
    <mergeCell ref="D26:D27"/>
    <mergeCell ref="F26:F27"/>
    <mergeCell ref="G26:G27"/>
    <mergeCell ref="F28:F29"/>
    <mergeCell ref="I28:I29"/>
  </mergeCells>
  <phoneticPr fontId="34"/>
  <pageMargins left="0.70866141732283472" right="0.59055118110236227" top="0.74803149606299213" bottom="0.62992125984251968" header="0.31496062992125984" footer="0.31496062992125984"/>
  <pageSetup paperSize="9" scale="95"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18</vt:i4>
      </vt:variant>
    </vt:vector>
  </HeadingPairs>
  <TitlesOfParts>
    <vt:vector size="49" baseType="lpstr">
      <vt:lpstr>0-1 表紙</vt:lpstr>
      <vt:lpstr>0-1 はしがき</vt:lpstr>
      <vt:lpstr>0-2 目次</vt:lpstr>
      <vt:lpstr>0-3 利用の手引き</vt:lpstr>
      <vt:lpstr>1. 統計の目的等（表紙）</vt:lpstr>
      <vt:lpstr>1. 統計の目的等</vt:lpstr>
      <vt:lpstr>2. 邦人の動向（表紙）</vt:lpstr>
      <vt:lpstr>2.1.邦人の動向 (全般)</vt:lpstr>
      <vt:lpstr>2.2.邦人数推移</vt:lpstr>
      <vt:lpstr>2.3.1 地域別邦人数推移</vt:lpstr>
      <vt:lpstr>2.3.2 地域別永住者数推移</vt:lpstr>
      <vt:lpstr>2.3.3 地域別長期滞在者数推移</vt:lpstr>
      <vt:lpstr>2.4 男女別邦人数推移</vt:lpstr>
      <vt:lpstr>2.5 年齢別邦人数</vt:lpstr>
      <vt:lpstr>2.6 長期滞在者の地域別職業構成</vt:lpstr>
      <vt:lpstr>2.7.1 国別邦人数上位５０位推移</vt:lpstr>
      <vt:lpstr>2.7.2 国別永住者数上位５０位推移</vt:lpstr>
      <vt:lpstr>2.7.3 国別長期滞在者数上位５０位推移</vt:lpstr>
      <vt:lpstr>2.8.1 都市別邦人数上位５０位推移</vt:lpstr>
      <vt:lpstr>2.8.2 都市別永住者数上位５０位推移</vt:lpstr>
      <vt:lpstr>2.8.3 都市別長期滞在者数上位５０位推移</vt:lpstr>
      <vt:lpstr>2.9 在外公館別在留邦人数推移</vt:lpstr>
      <vt:lpstr>2.10 就学・地域別子女数</vt:lpstr>
      <vt:lpstr>3.日系企業の動向（表紙）</vt:lpstr>
      <vt:lpstr>3.1.日系企業の動向 (全般) </vt:lpstr>
      <vt:lpstr>3.2. 企業数推移</vt:lpstr>
      <vt:lpstr>3.3 地域別企業数推移</vt:lpstr>
      <vt:lpstr>3.4 国別日系企業数上位５０位推移</vt:lpstr>
      <vt:lpstr>3.4 国別日系企業数上位５０位推移 (2)</vt:lpstr>
      <vt:lpstr>3.5 都市別日系企業数上位５０位</vt:lpstr>
      <vt:lpstr>3.6 在外公館別企業数推移</vt:lpstr>
      <vt:lpstr>'0-3 利用の手引き'!Print_Area</vt:lpstr>
      <vt:lpstr>'1. 統計の目的等（表紙）'!Print_Area</vt:lpstr>
      <vt:lpstr>'2. 邦人の動向（表紙）'!Print_Area</vt:lpstr>
      <vt:lpstr>'2.1.邦人の動向 (全般)'!Print_Area</vt:lpstr>
      <vt:lpstr>'2.10 就学・地域別子女数'!Print_Area</vt:lpstr>
      <vt:lpstr>'2.2.邦人数推移'!Print_Area</vt:lpstr>
      <vt:lpstr>'2.3.1 地域別邦人数推移'!Print_Area</vt:lpstr>
      <vt:lpstr>'2.3.2 地域別永住者数推移'!Print_Area</vt:lpstr>
      <vt:lpstr>'2.3.3 地域別長期滞在者数推移'!Print_Area</vt:lpstr>
      <vt:lpstr>'2.4 男女別邦人数推移'!Print_Area</vt:lpstr>
      <vt:lpstr>'2.5 年齢別邦人数'!Print_Area</vt:lpstr>
      <vt:lpstr>'2.6 長期滞在者の地域別職業構成'!Print_Area</vt:lpstr>
      <vt:lpstr>'2.7.1 国別邦人数上位５０位推移'!Print_Area</vt:lpstr>
      <vt:lpstr>'2.7.2 国別永住者数上位５０位推移'!Print_Area</vt:lpstr>
      <vt:lpstr>'3.1.日系企業の動向 (全般) '!Print_Area</vt:lpstr>
      <vt:lpstr>'3.2. 企業数推移'!Print_Area</vt:lpstr>
      <vt:lpstr>'3.3 地域別企業数推移'!Print_Area</vt:lpstr>
      <vt:lpstr>'3.日系企業の動向（表紙）'!Print_Area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海外在留邦人数調査統計　平成２７年要約版</dc:title>
  <dc:creator>外務省領事局政策課</dc:creator>
  <cp:lastModifiedBy>情報通信課</cp:lastModifiedBy>
  <cp:lastPrinted>2019-08-16T06:02:33Z</cp:lastPrinted>
  <dcterms:created xsi:type="dcterms:W3CDTF">2014-06-24T06:14:20Z</dcterms:created>
  <dcterms:modified xsi:type="dcterms:W3CDTF">2019-08-19T03:26:42Z</dcterms:modified>
</cp:coreProperties>
</file>