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440" yWindow="150" windowWidth="19215" windowHeight="5940"/>
  </bookViews>
  <sheets>
    <sheet name="064" sheetId="1" r:id="rId1"/>
  </sheets>
  <definedNames>
    <definedName name="_xlnm.Print_Area" localSheetId="0">'064'!$A$1:$AX$501</definedName>
  </definedNames>
  <calcPr calcId="145621"/>
</workbook>
</file>

<file path=xl/calcChain.xml><?xml version="1.0" encoding="utf-8"?>
<calcChain xmlns="http://schemas.openxmlformats.org/spreadsheetml/2006/main">
  <c r="W16" i="1" l="1"/>
  <c r="AQ1" i="1"/>
  <c r="AD391" i="1" l="1"/>
  <c r="AD18" i="1" l="1"/>
  <c r="AU230" i="1" l="1"/>
  <c r="Y198" i="1" l="1"/>
  <c r="Y215" i="1"/>
  <c r="Y210" i="1"/>
  <c r="Y206" i="1"/>
  <c r="Y202" i="1"/>
  <c r="Y224" i="1"/>
  <c r="L35" i="1"/>
  <c r="AU282" i="1" l="1"/>
  <c r="AU233" i="1" l="1"/>
  <c r="AU278" i="1"/>
  <c r="AU277" i="1"/>
  <c r="AU197" i="1" l="1"/>
  <c r="AU201" i="1"/>
  <c r="AU205" i="1"/>
  <c r="AU209" i="1"/>
  <c r="AU229" i="1" l="1"/>
  <c r="AD493" i="1"/>
  <c r="AD467" i="1"/>
  <c r="AD416" i="1"/>
  <c r="AD442" i="1"/>
  <c r="W493" i="1" l="1"/>
  <c r="P493" i="1"/>
  <c r="L501" i="1"/>
  <c r="W467" i="1"/>
  <c r="P467" i="1"/>
  <c r="L475" i="1"/>
  <c r="L450" i="1" l="1"/>
  <c r="W442" i="1"/>
  <c r="P442" i="1"/>
  <c r="W440" i="1"/>
  <c r="AD440" i="1"/>
  <c r="AK440" i="1"/>
  <c r="P440" i="1"/>
  <c r="W391" i="1"/>
  <c r="P391" i="1"/>
  <c r="P389" i="1"/>
  <c r="W389" i="1"/>
  <c r="AD389" i="1"/>
  <c r="L399" i="1"/>
  <c r="AK389" i="1"/>
  <c r="L424" i="1"/>
  <c r="W416" i="1"/>
  <c r="P416" i="1"/>
  <c r="W414" i="1"/>
  <c r="AD414" i="1"/>
  <c r="AK414" i="1"/>
  <c r="P414" i="1"/>
  <c r="W18" i="1"/>
  <c r="P18" i="1"/>
  <c r="P16" i="1"/>
  <c r="AD16" i="1"/>
  <c r="AK16" i="1"/>
</calcChain>
</file>

<file path=xl/sharedStrings.xml><?xml version="1.0" encoding="utf-8"?>
<sst xmlns="http://schemas.openxmlformats.org/spreadsheetml/2006/main" count="1132" uniqueCount="400">
  <si>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</si>
  <si>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</si>
  <si>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</si>
  <si>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</si>
  <si>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</si>
  <si>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</si>
  <si>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</si>
  <si>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</si>
  <si>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</si>
  <si>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</si>
  <si>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</si>
  <si>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</si>
  <si>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</si>
  <si>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</si>
  <si>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</si>
  <si>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</si>
  <si>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</si>
  <si>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</si>
  <si>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</si>
  <si>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</si>
  <si>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</si>
  <si>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</si>
  <si>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</si>
  <si>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</si>
  <si>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</si>
  <si>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</si>
  <si>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</si>
  <si>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</si>
  <si>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</si>
  <si>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</si>
  <si>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</si>
  <si>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</si>
  <si>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</si>
  <si>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</si>
  <si>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</si>
  <si>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</si>
  <si>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</si>
  <si>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</si>
  <si>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</si>
  <si>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</si>
  <si>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</si>
  <si>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</si>
  <si>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</si>
  <si>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</si>
  <si>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</si>
  <si>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</si>
  <si>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</si>
  <si>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</si>
  <si>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</si>
  <si>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</si>
  <si>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</si>
  <si>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</si>
  <si>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</si>
  <si>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</si>
  <si>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</si>
  <si>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</si>
  <si>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</si>
  <si>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</si>
  <si>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</si>
  <si>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</si>
  <si>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</si>
  <si>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</si>
  <si>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</si>
  <si>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</si>
  <si>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</si>
  <si>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</si>
  <si>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</si>
  <si>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</si>
  <si>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</si>
  <si>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</si>
  <si>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</si>
  <si>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</si>
  <si>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</si>
  <si>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</si>
  <si>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</si>
  <si>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</si>
  <si>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</si>
  <si>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</si>
  <si>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</si>
  <si>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</si>
  <si>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</si>
  <si>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</si>
  <si>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支出先上位１０者リスト</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</si>
  <si>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</si>
  <si>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</si>
  <si>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</si>
  <si>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</si>
  <si>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</si>
  <si>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</si>
  <si>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</si>
  <si>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</si>
  <si>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</si>
  <si>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</si>
  <si>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</si>
  <si>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</si>
  <si>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</si>
  <si>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</si>
  <si>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情報収集・分析</t>
    <rPh sb="0" eb="2">
      <t>ジョウホウ</t>
    </rPh>
    <rPh sb="2" eb="4">
      <t>シュウシュウ</t>
    </rPh>
    <rPh sb="5" eb="7">
      <t>ブンセキ</t>
    </rPh>
    <phoneticPr fontId="5"/>
  </si>
  <si>
    <t>平成１６年度開始</t>
    <rPh sb="0" eb="2">
      <t>ヘイセイ</t>
    </rPh>
    <rPh sb="4" eb="6">
      <t>ネンド</t>
    </rPh>
    <rPh sb="6" eb="8">
      <t>カイシ</t>
    </rPh>
    <phoneticPr fontId="5"/>
  </si>
  <si>
    <t>一般会計</t>
    <rPh sb="0" eb="2">
      <t>イッパン</t>
    </rPh>
    <rPh sb="2" eb="4">
      <t>カイケイ</t>
    </rPh>
    <phoneticPr fontId="5"/>
  </si>
  <si>
    <t>外務省設置法第四条第七項</t>
  </si>
  <si>
    <t>国際情報統括官組織</t>
    <rPh sb="0" eb="2">
      <t>コクサイ</t>
    </rPh>
    <rPh sb="2" eb="4">
      <t>ジョウホウ</t>
    </rPh>
    <rPh sb="4" eb="7">
      <t>トウカツカン</t>
    </rPh>
    <rPh sb="7" eb="9">
      <t>ソシキ</t>
    </rPh>
    <phoneticPr fontId="5"/>
  </si>
  <si>
    <t>第一国際情報官室・第二国際情報官室
第三国際情報官室・第四国際情報官室</t>
    <rPh sb="0" eb="2">
      <t>ダイイチ</t>
    </rPh>
    <rPh sb="2" eb="4">
      <t>コクサイ</t>
    </rPh>
    <rPh sb="4" eb="7">
      <t>ジョウホウカン</t>
    </rPh>
    <rPh sb="7" eb="8">
      <t>シツ</t>
    </rPh>
    <rPh sb="9" eb="10">
      <t>ダイ</t>
    </rPh>
    <rPh sb="10" eb="11">
      <t>2</t>
    </rPh>
    <rPh sb="11" eb="13">
      <t>コクサイ</t>
    </rPh>
    <rPh sb="13" eb="16">
      <t>ジョウホウカン</t>
    </rPh>
    <rPh sb="16" eb="17">
      <t>シツ</t>
    </rPh>
    <rPh sb="18" eb="19">
      <t>ダイ</t>
    </rPh>
    <rPh sb="19" eb="20">
      <t>3</t>
    </rPh>
    <rPh sb="20" eb="22">
      <t>コクサイ</t>
    </rPh>
    <rPh sb="22" eb="25">
      <t>ジョウホウカン</t>
    </rPh>
    <rPh sb="25" eb="26">
      <t>シツ</t>
    </rPh>
    <rPh sb="27" eb="28">
      <t>ダイ</t>
    </rPh>
    <rPh sb="28" eb="29">
      <t>4</t>
    </rPh>
    <rPh sb="29" eb="31">
      <t>コクサイ</t>
    </rPh>
    <rPh sb="31" eb="34">
      <t>ジョウホウカン</t>
    </rPh>
    <rPh sb="34" eb="35">
      <t>シツ</t>
    </rPh>
    <phoneticPr fontId="5"/>
  </si>
  <si>
    <t>第一国際情報官
大隅　洋</t>
    <rPh sb="0" eb="2">
      <t>ダイイチ</t>
    </rPh>
    <rPh sb="2" eb="4">
      <t>コクサイ</t>
    </rPh>
    <rPh sb="4" eb="7">
      <t>ジョウホウカン</t>
    </rPh>
    <rPh sb="8" eb="10">
      <t>オオスミ</t>
    </rPh>
    <rPh sb="11" eb="12">
      <t>ヨウ</t>
    </rPh>
    <phoneticPr fontId="5"/>
  </si>
  <si>
    <t>基本目標Ⅱ：分野別外交　施策Ⅱー４：的確な情報収集及び分析，並びに情報及び分析の政策決定ラインへの提供</t>
    <rPh sb="0" eb="2">
      <t>キホン</t>
    </rPh>
    <rPh sb="2" eb="4">
      <t>モクヒョウ</t>
    </rPh>
    <rPh sb="6" eb="9">
      <t>ブンヤベツ</t>
    </rPh>
    <rPh sb="9" eb="11">
      <t>ガイコウ</t>
    </rPh>
    <rPh sb="12" eb="14">
      <t>シサク</t>
    </rPh>
    <rPh sb="18" eb="20">
      <t>テキカク</t>
    </rPh>
    <rPh sb="21" eb="23">
      <t>ジョウホウ</t>
    </rPh>
    <rPh sb="23" eb="25">
      <t>シュウシュウ</t>
    </rPh>
    <rPh sb="25" eb="26">
      <t>オヨ</t>
    </rPh>
    <rPh sb="27" eb="29">
      <t>ブンセキ</t>
    </rPh>
    <rPh sb="30" eb="31">
      <t>ナラ</t>
    </rPh>
    <rPh sb="33" eb="35">
      <t>ジョウホウ</t>
    </rPh>
    <rPh sb="35" eb="36">
      <t>オヨ</t>
    </rPh>
    <rPh sb="37" eb="39">
      <t>ブンセキ</t>
    </rPh>
    <rPh sb="40" eb="42">
      <t>セイサク</t>
    </rPh>
    <rPh sb="42" eb="44">
      <t>ケッテイ</t>
    </rPh>
    <rPh sb="49" eb="51">
      <t>テイキョウ</t>
    </rPh>
    <phoneticPr fontId="5"/>
  </si>
  <si>
    <t>－</t>
  </si>
  <si>
    <t>－</t>
    <phoneticPr fontId="2"/>
  </si>
  <si>
    <t>　情報収集能力の強化，情報コミュニティ省庁及び諸外国との連携・協力や外部専門家の知見の活用等による情報分析の能力の強化，政策立案に資する情報及び情報分析の政策決定ラインへの適時の提供を行うことにより，外交政策の立案・実施に寄与すること。</t>
    <rPh sb="1" eb="3">
      <t>ジョウホウ</t>
    </rPh>
    <rPh sb="3" eb="5">
      <t>シュウシュウ</t>
    </rPh>
    <rPh sb="5" eb="7">
      <t>ノウリョク</t>
    </rPh>
    <rPh sb="8" eb="10">
      <t>キョウカ</t>
    </rPh>
    <rPh sb="11" eb="13">
      <t>ジョウホウ</t>
    </rPh>
    <rPh sb="19" eb="21">
      <t>ショウチョウ</t>
    </rPh>
    <rPh sb="21" eb="22">
      <t>オヨ</t>
    </rPh>
    <rPh sb="23" eb="26">
      <t>ショガイコク</t>
    </rPh>
    <rPh sb="28" eb="30">
      <t>レンケイ</t>
    </rPh>
    <rPh sb="31" eb="33">
      <t>キョウリョク</t>
    </rPh>
    <rPh sb="34" eb="36">
      <t>ガイブ</t>
    </rPh>
    <rPh sb="36" eb="39">
      <t>センモンカ</t>
    </rPh>
    <rPh sb="40" eb="42">
      <t>チケン</t>
    </rPh>
    <rPh sb="43" eb="45">
      <t>カツヨウ</t>
    </rPh>
    <rPh sb="45" eb="46">
      <t>トウ</t>
    </rPh>
    <rPh sb="49" eb="51">
      <t>ジョウホウ</t>
    </rPh>
    <rPh sb="51" eb="53">
      <t>ブンセキ</t>
    </rPh>
    <rPh sb="54" eb="56">
      <t>ノウリョク</t>
    </rPh>
    <rPh sb="57" eb="59">
      <t>キョウカ</t>
    </rPh>
    <rPh sb="60" eb="62">
      <t>セイサク</t>
    </rPh>
    <rPh sb="62" eb="64">
      <t>リツアン</t>
    </rPh>
    <rPh sb="65" eb="66">
      <t>シ</t>
    </rPh>
    <rPh sb="68" eb="70">
      <t>ジョウホウ</t>
    </rPh>
    <rPh sb="70" eb="71">
      <t>オヨ</t>
    </rPh>
    <rPh sb="72" eb="74">
      <t>ジョウホウ</t>
    </rPh>
    <rPh sb="74" eb="76">
      <t>ブンセキ</t>
    </rPh>
    <rPh sb="77" eb="79">
      <t>セイサク</t>
    </rPh>
    <rPh sb="79" eb="81">
      <t>ケッテイ</t>
    </rPh>
    <rPh sb="86" eb="88">
      <t>テキジ</t>
    </rPh>
    <rPh sb="89" eb="91">
      <t>テイキョウ</t>
    </rPh>
    <rPh sb="92" eb="93">
      <t>オコナ</t>
    </rPh>
    <rPh sb="100" eb="102">
      <t>ガイコウ</t>
    </rPh>
    <rPh sb="102" eb="104">
      <t>セイサク</t>
    </rPh>
    <rPh sb="105" eb="107">
      <t>リツアン</t>
    </rPh>
    <rPh sb="108" eb="110">
      <t>ジッシ</t>
    </rPh>
    <rPh sb="111" eb="113">
      <t>キヨ</t>
    </rPh>
    <phoneticPr fontId="5"/>
  </si>
  <si>
    <t>①公開情報収集
　多様な国際情勢に迅速・的確に対応するため，公開情報の中の基礎的な情報を入手する。
②先端技術による情報収集
　先端技術を活用して情報の収集・分析を行う。
③情報分析機能の推進（有識者知見の活用，関係者とのネットワーク拡大）
　国際情勢を的確に見極めていくためには，様々な要因・観点から考慮することが必要であり，省内のみならず省外の専門家の知見を積極的に活用していくなどして，多角的な観点から分析を推し進め，また，外国政府機関や専門家とのネットワーク拡大を通じた情報収集・分析機能の強化を図っていく。
④職員のための研修及び情報収集・分析会議
　我が国関心地域に関する対外情報分析機能を一層強化するため，分析要員の研修及び本省と在外公館の担当者の間の情報共有・意見交換のための会議等を実施する。
⑤在外公館における情報収集・分析機能強化
　在外公館における情報収集の担当官が，新たな情報源の開拓を含め，情報収集を強化するため，任国の内外に定期的に出張する。</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</si>
  <si>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</si>
  <si>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①
②</t>
    <phoneticPr fontId="2"/>
  </si>
  <si>
    <t>①購入した刊行物・データベース等の数
②先端技術関連データ購入枚数
③専門分析員数
④本省出張者のべ人数
⑤委託調査報告書数
⑥招聘のべ人数
⑦研修及び会議参加のための出張者人数
⑧在外職員による出張回数</t>
    <rPh sb="15" eb="16">
      <t>トウ</t>
    </rPh>
    <rPh sb="20" eb="22">
      <t>センタン</t>
    </rPh>
    <rPh sb="22" eb="24">
      <t>ギジュツ</t>
    </rPh>
    <rPh sb="43" eb="45">
      <t>ホンショウ</t>
    </rPh>
    <rPh sb="74" eb="75">
      <t>オヨ</t>
    </rPh>
    <rPh sb="76" eb="78">
      <t>カイギ</t>
    </rPh>
    <phoneticPr fontId="4"/>
  </si>
  <si>
    <t>①本
②枚
③人
④人
⑤本
⑥人
⑦人
⑧回</t>
    <rPh sb="1" eb="2">
      <t>ホン</t>
    </rPh>
    <rPh sb="4" eb="5">
      <t>バイ</t>
    </rPh>
    <rPh sb="7" eb="8">
      <t>カンジン</t>
    </rPh>
    <rPh sb="10" eb="11">
      <t>カンジン</t>
    </rPh>
    <rPh sb="13" eb="14">
      <t>ホン</t>
    </rPh>
    <rPh sb="16" eb="17">
      <t>カンジン</t>
    </rPh>
    <rPh sb="19" eb="20">
      <t>カンジン</t>
    </rPh>
    <rPh sb="22" eb="23">
      <t>カイ</t>
    </rPh>
    <phoneticPr fontId="4"/>
  </si>
  <si>
    <t>①182②481③19④60⑤19⑥20⑦25⑧64</t>
    <phoneticPr fontId="4"/>
  </si>
  <si>
    <t>(①174②223③19④32⑤15⑥17⑦34⑧53)</t>
    <phoneticPr fontId="4"/>
  </si>
  <si>
    <t>①161②165③20④47⑤17⑥14⑦33⑧49</t>
    <phoneticPr fontId="4"/>
  </si>
  <si>
    <t>(①171②173③20④33⑤17⑥17⑦34⑧61)</t>
    <phoneticPr fontId="4"/>
  </si>
  <si>
    <t>(①174②177③20④40⑤18⑥15⑦30⑧59)</t>
    <phoneticPr fontId="4"/>
  </si>
  <si>
    <t>公開情報収集費</t>
    <rPh sb="0" eb="2">
      <t>コウカイ</t>
    </rPh>
    <rPh sb="2" eb="4">
      <t>ジョウホウ</t>
    </rPh>
    <rPh sb="4" eb="6">
      <t>シュウシュウ</t>
    </rPh>
    <rPh sb="6" eb="7">
      <t>ヒ</t>
    </rPh>
    <phoneticPr fontId="5"/>
  </si>
  <si>
    <t>先端技術による情報収集費</t>
    <rPh sb="0" eb="2">
      <t>センタン</t>
    </rPh>
    <rPh sb="2" eb="4">
      <t>ギジュツ</t>
    </rPh>
    <rPh sb="7" eb="9">
      <t>ジョウホウ</t>
    </rPh>
    <rPh sb="9" eb="11">
      <t>シュウシュウ</t>
    </rPh>
    <rPh sb="11" eb="12">
      <t>ヒ</t>
    </rPh>
    <phoneticPr fontId="5"/>
  </si>
  <si>
    <t>情報分析機能推進費</t>
    <rPh sb="0" eb="2">
      <t>ジョウホウ</t>
    </rPh>
    <rPh sb="2" eb="4">
      <t>ブンセキ</t>
    </rPh>
    <rPh sb="4" eb="6">
      <t>キノウ</t>
    </rPh>
    <rPh sb="6" eb="9">
      <t>スイシンヒ</t>
    </rPh>
    <phoneticPr fontId="5"/>
  </si>
  <si>
    <t>職員のための研修及び情報収集・分析会議</t>
    <rPh sb="0" eb="2">
      <t>ショクイン</t>
    </rPh>
    <rPh sb="6" eb="8">
      <t>ケンシュウ</t>
    </rPh>
    <rPh sb="8" eb="9">
      <t>オヨ</t>
    </rPh>
    <rPh sb="10" eb="12">
      <t>ジョウホウ</t>
    </rPh>
    <rPh sb="12" eb="14">
      <t>シュウシュウ</t>
    </rPh>
    <rPh sb="15" eb="17">
      <t>ブンセキ</t>
    </rPh>
    <rPh sb="17" eb="19">
      <t>カイギ</t>
    </rPh>
    <phoneticPr fontId="5"/>
  </si>
  <si>
    <t>在外公館における情報収集・分析機能強化費</t>
    <rPh sb="0" eb="2">
      <t>ザイガイ</t>
    </rPh>
    <rPh sb="2" eb="4">
      <t>コウカン</t>
    </rPh>
    <rPh sb="8" eb="10">
      <t>ジョウホウ</t>
    </rPh>
    <rPh sb="10" eb="12">
      <t>シュウシュウ</t>
    </rPh>
    <rPh sb="13" eb="15">
      <t>ブンセキ</t>
    </rPh>
    <rPh sb="15" eb="17">
      <t>キノウ</t>
    </rPh>
    <rPh sb="17" eb="20">
      <t>キョウカヒ</t>
    </rPh>
    <phoneticPr fontId="5"/>
  </si>
  <si>
    <t>○</t>
    <phoneticPr fontId="4"/>
  </si>
  <si>
    <t>○</t>
  </si>
  <si>
    <t>－</t>
    <phoneticPr fontId="4"/>
  </si>
  <si>
    <t>　我が国周辺での様々な安全保障上の問題，大量破壊兵器の拡散問題や国際テロ問題等，国際情勢が流動性とリスクを高めつつある国際情勢の中で，我が国及び国民の安全と繁栄を確保するための主体的な外交戦略構築のためには，外交・安全保障政策の決定者が正確かつ時宜を得た国際情勢に関する情報を把握することが必要不可欠である。そのためには，情報の収集，分析，政策ラインへの提供という一連の業務を実施する体制を整備・強化し，効率的に運用することにより，外交政策（安全保障を含む）の立案・実施に資する情報及び情報分析を政策決定者に伝達することが必要である。</t>
    <rPh sb="1" eb="2">
      <t>ワ</t>
    </rPh>
    <rPh sb="3" eb="4">
      <t>クニ</t>
    </rPh>
    <rPh sb="4" eb="6">
      <t>シュウヘン</t>
    </rPh>
    <rPh sb="8" eb="10">
      <t>サマザマ</t>
    </rPh>
    <rPh sb="11" eb="13">
      <t>アンゼン</t>
    </rPh>
    <rPh sb="13" eb="16">
      <t>ホショウジョウ</t>
    </rPh>
    <rPh sb="17" eb="19">
      <t>モンダイ</t>
    </rPh>
    <rPh sb="20" eb="21">
      <t>タイ</t>
    </rPh>
    <phoneticPr fontId="4"/>
  </si>
  <si>
    <t>　外交（安全保障を含む）にかかる特性に十分留意しつつも，競争性の高い契約方式を検討し，節約に努めてきている。また，その他にも国庫債務負担行為の取得や，経済的・効率的な航空券の利用の推進等を通じ，費用の節約を行っている。</t>
    <phoneticPr fontId="4"/>
  </si>
  <si>
    <t>外務省自らが，外交（安全保障を含む）にかかる情報の収集及び分析を実施することにより，政策決定者に対し，国際情勢に関する適時・適切な情報提供を実施することができている。また，外務省は，我が国安全保障等，外交政策に関して必要となる情報収集・分析を実施しており，他の情報コミュニティ省庁との関係では適切な役割分担となっている。</t>
    <phoneticPr fontId="4"/>
  </si>
  <si>
    <t>　外交（安全保障を含む）にかかる特性に十分留意しつつ，今後とも競争性の高い契約方式を検討し，節約に努める。また，航空券の購入に際しては，引き続き経済的・効率的な航空券の利用を推進する。</t>
    <phoneticPr fontId="2"/>
  </si>
  <si>
    <t>679,680,681,682,683,684,685</t>
    <phoneticPr fontId="4"/>
  </si>
  <si>
    <t>298</t>
    <phoneticPr fontId="4"/>
  </si>
  <si>
    <t>065</t>
    <phoneticPr fontId="2"/>
  </si>
  <si>
    <t>〔公開情報収集費〕</t>
    <rPh sb="1" eb="3">
      <t>コウカイ</t>
    </rPh>
    <rPh sb="3" eb="5">
      <t>ジョウホウ</t>
    </rPh>
    <rPh sb="5" eb="7">
      <t>シュウシュウ</t>
    </rPh>
    <rPh sb="7" eb="8">
      <t>ヒ</t>
    </rPh>
    <phoneticPr fontId="4"/>
  </si>
  <si>
    <t>【一般競争入札】</t>
    <rPh sb="1" eb="3">
      <t>イッパン</t>
    </rPh>
    <rPh sb="3" eb="5">
      <t>キョウソウ</t>
    </rPh>
    <rPh sb="5" eb="7">
      <t>ニュウサツ</t>
    </rPh>
    <phoneticPr fontId="4"/>
  </si>
  <si>
    <t>【随意契約】</t>
    <rPh sb="1" eb="3">
      <t>ズイイ</t>
    </rPh>
    <rPh sb="3" eb="5">
      <t>ケイヤク</t>
    </rPh>
    <phoneticPr fontId="4"/>
  </si>
  <si>
    <t>Ａ.民間会社等7社
173百万円</t>
    <rPh sb="2" eb="4">
      <t>ミンカン</t>
    </rPh>
    <rPh sb="4" eb="6">
      <t>ガイシャ</t>
    </rPh>
    <rPh sb="6" eb="7">
      <t>トウ</t>
    </rPh>
    <rPh sb="8" eb="9">
      <t>シャ</t>
    </rPh>
    <rPh sb="13" eb="15">
      <t>ヒャクマン</t>
    </rPh>
    <rPh sb="15" eb="16">
      <t>エン</t>
    </rPh>
    <phoneticPr fontId="4"/>
  </si>
  <si>
    <t>〔受信料，購読料，商用データベース利用〕</t>
    <rPh sb="1" eb="3">
      <t>ジュシン</t>
    </rPh>
    <rPh sb="3" eb="4">
      <t>リョウ</t>
    </rPh>
    <rPh sb="5" eb="8">
      <t>コウドクリョウ</t>
    </rPh>
    <rPh sb="9" eb="11">
      <t>ショウヨウ</t>
    </rPh>
    <rPh sb="17" eb="19">
      <t>リヨウ</t>
    </rPh>
    <phoneticPr fontId="4"/>
  </si>
  <si>
    <r>
      <t>外務省
87</t>
    </r>
    <r>
      <rPr>
        <sz val="11"/>
        <rFont val="ＭＳ Ｐゴシック"/>
        <family val="3"/>
        <charset val="128"/>
      </rPr>
      <t>百万円</t>
    </r>
    <rPh sb="0" eb="3">
      <t>ガイムショウ</t>
    </rPh>
    <rPh sb="6" eb="8">
      <t>ヒャクマン</t>
    </rPh>
    <rPh sb="8" eb="9">
      <t>エン</t>
    </rPh>
    <phoneticPr fontId="4"/>
  </si>
  <si>
    <t>〔情報分析機能推進費〕</t>
    <rPh sb="1" eb="3">
      <t>ジョウホウ</t>
    </rPh>
    <rPh sb="3" eb="5">
      <t>ブンセキ</t>
    </rPh>
    <rPh sb="5" eb="7">
      <t>キノウ</t>
    </rPh>
    <rPh sb="7" eb="9">
      <t>スイシン</t>
    </rPh>
    <rPh sb="9" eb="10">
      <t>ヒ</t>
    </rPh>
    <phoneticPr fontId="4"/>
  </si>
  <si>
    <t>〔旅費〕</t>
    <rPh sb="1" eb="3">
      <t>リョヒ</t>
    </rPh>
    <rPh sb="2" eb="3">
      <t>ヒ</t>
    </rPh>
    <phoneticPr fontId="4"/>
  </si>
  <si>
    <t>〔講師謝礼，会議費，年会費〕</t>
    <rPh sb="1" eb="3">
      <t>コウシ</t>
    </rPh>
    <rPh sb="3" eb="5">
      <t>シャレイ</t>
    </rPh>
    <rPh sb="6" eb="9">
      <t>カイギヒ</t>
    </rPh>
    <rPh sb="10" eb="11">
      <t>ネン</t>
    </rPh>
    <rPh sb="11" eb="13">
      <t>カイヒ</t>
    </rPh>
    <phoneticPr fontId="4"/>
  </si>
  <si>
    <t>【指名競争入札】</t>
    <rPh sb="1" eb="3">
      <t>シメイ</t>
    </rPh>
    <rPh sb="3" eb="5">
      <t>キョウソウ</t>
    </rPh>
    <rPh sb="5" eb="7">
      <t>ニュウサツ</t>
    </rPh>
    <phoneticPr fontId="4"/>
  </si>
  <si>
    <t>【公募】</t>
    <rPh sb="1" eb="3">
      <t>コウボ</t>
    </rPh>
    <phoneticPr fontId="4"/>
  </si>
  <si>
    <t>〔調査研究委託〕</t>
    <rPh sb="1" eb="3">
      <t>チョウサ</t>
    </rPh>
    <rPh sb="3" eb="5">
      <t>ケンキュウ</t>
    </rPh>
    <rPh sb="5" eb="7">
      <t>イタク</t>
    </rPh>
    <phoneticPr fontId="4"/>
  </si>
  <si>
    <t>〔国際情勢専門家等との協議〕</t>
    <rPh sb="1" eb="3">
      <t>コクサイ</t>
    </rPh>
    <rPh sb="3" eb="5">
      <t>ジョウセイ</t>
    </rPh>
    <rPh sb="5" eb="8">
      <t>センモンカ</t>
    </rPh>
    <rPh sb="8" eb="9">
      <t>トウ</t>
    </rPh>
    <rPh sb="11" eb="13">
      <t>キョウギ</t>
    </rPh>
    <phoneticPr fontId="4"/>
  </si>
  <si>
    <t>〔専門分析員〕</t>
    <rPh sb="1" eb="3">
      <t>センモン</t>
    </rPh>
    <rPh sb="3" eb="5">
      <t>ブンセキ</t>
    </rPh>
    <rPh sb="5" eb="6">
      <t>イン</t>
    </rPh>
    <phoneticPr fontId="4"/>
  </si>
  <si>
    <t>〔調査研究委託，外務省調査月報，国際航空券〕</t>
    <rPh sb="1" eb="3">
      <t>チョウサ</t>
    </rPh>
    <rPh sb="3" eb="5">
      <t>ケンキュウ</t>
    </rPh>
    <rPh sb="5" eb="7">
      <t>イタク</t>
    </rPh>
    <rPh sb="8" eb="11">
      <t>ガイムショウ</t>
    </rPh>
    <rPh sb="11" eb="13">
      <t>チョウサ</t>
    </rPh>
    <rPh sb="13" eb="15">
      <t>ゲッポウ</t>
    </rPh>
    <rPh sb="16" eb="18">
      <t>コクサイ</t>
    </rPh>
    <rPh sb="18" eb="21">
      <t>コウクウケン</t>
    </rPh>
    <phoneticPr fontId="4"/>
  </si>
  <si>
    <t>〔職員のための研修及び情報収集・分析会議〕</t>
    <rPh sb="1" eb="3">
      <t>ショクイン</t>
    </rPh>
    <rPh sb="7" eb="9">
      <t>ケンシュウ</t>
    </rPh>
    <rPh sb="9" eb="10">
      <t>オヨ</t>
    </rPh>
    <rPh sb="11" eb="13">
      <t>ジョウホウ</t>
    </rPh>
    <rPh sb="13" eb="15">
      <t>シュウシュウ</t>
    </rPh>
    <rPh sb="16" eb="18">
      <t>ブンセキ</t>
    </rPh>
    <rPh sb="18" eb="20">
      <t>カイギ</t>
    </rPh>
    <phoneticPr fontId="4"/>
  </si>
  <si>
    <r>
      <t>外務省
4</t>
    </r>
    <r>
      <rPr>
        <sz val="11"/>
        <rFont val="ＭＳ Ｐゴシック"/>
        <family val="3"/>
        <charset val="128"/>
      </rPr>
      <t>百万円</t>
    </r>
    <rPh sb="0" eb="3">
      <t>ガイムショウ</t>
    </rPh>
    <rPh sb="5" eb="7">
      <t>ヒャクマン</t>
    </rPh>
    <rPh sb="7" eb="8">
      <t>エン</t>
    </rPh>
    <phoneticPr fontId="4"/>
  </si>
  <si>
    <t>〔在外公館における情報収集・
分析機能強化費〕</t>
    <rPh sb="1" eb="3">
      <t>ザイガイ</t>
    </rPh>
    <rPh sb="3" eb="5">
      <t>コウカン</t>
    </rPh>
    <rPh sb="9" eb="11">
      <t>ジョウホウ</t>
    </rPh>
    <rPh sb="11" eb="13">
      <t>シュウシュウ</t>
    </rPh>
    <rPh sb="15" eb="17">
      <t>ブンセキ</t>
    </rPh>
    <rPh sb="17" eb="19">
      <t>キノウ</t>
    </rPh>
    <rPh sb="19" eb="21">
      <t>キョウカ</t>
    </rPh>
    <rPh sb="21" eb="22">
      <t>ヒ</t>
    </rPh>
    <phoneticPr fontId="4"/>
  </si>
  <si>
    <t>〔先端技術による情報収集費〕</t>
    <rPh sb="1" eb="3">
      <t>センタン</t>
    </rPh>
    <rPh sb="3" eb="5">
      <t>ギジュツ</t>
    </rPh>
    <rPh sb="8" eb="10">
      <t>ジョウホウ</t>
    </rPh>
    <rPh sb="10" eb="12">
      <t>シュウシュウ</t>
    </rPh>
    <rPh sb="12" eb="13">
      <t>ヒ</t>
    </rPh>
    <phoneticPr fontId="4"/>
  </si>
  <si>
    <t>〔物品購入費〕</t>
    <rPh sb="1" eb="3">
      <t>ブッピン</t>
    </rPh>
    <rPh sb="3" eb="5">
      <t>コウニュウ</t>
    </rPh>
    <rPh sb="5" eb="6">
      <t>ヒ</t>
    </rPh>
    <phoneticPr fontId="4"/>
  </si>
  <si>
    <t>〔衛星関係経費〕</t>
    <rPh sb="1" eb="3">
      <t>エイセイ</t>
    </rPh>
    <rPh sb="3" eb="5">
      <t>カンケイ</t>
    </rPh>
    <rPh sb="5" eb="7">
      <t>ケイヒ</t>
    </rPh>
    <phoneticPr fontId="4"/>
  </si>
  <si>
    <t>外務省設置法第四条第七項</t>
    <phoneticPr fontId="2"/>
  </si>
  <si>
    <t>第一国際情報官室</t>
    <rPh sb="0" eb="2">
      <t>ダイイチ</t>
    </rPh>
    <rPh sb="2" eb="4">
      <t>コクサイ</t>
    </rPh>
    <rPh sb="4" eb="8">
      <t>ジョウホウカンシツ</t>
    </rPh>
    <phoneticPr fontId="5"/>
  </si>
  <si>
    <t>－</t>
    <phoneticPr fontId="2"/>
  </si>
  <si>
    <t>機器借料</t>
    <rPh sb="0" eb="2">
      <t>キキ</t>
    </rPh>
    <rPh sb="2" eb="4">
      <t>シャクリョウ</t>
    </rPh>
    <phoneticPr fontId="4"/>
  </si>
  <si>
    <t>保守費</t>
    <rPh sb="0" eb="2">
      <t>ホシュ</t>
    </rPh>
    <rPh sb="2" eb="3">
      <t>ヒ</t>
    </rPh>
    <phoneticPr fontId="4"/>
  </si>
  <si>
    <t>物品購入費</t>
    <rPh sb="0" eb="2">
      <t>ブッピン</t>
    </rPh>
    <rPh sb="2" eb="5">
      <t>コウニュウヒ</t>
    </rPh>
    <phoneticPr fontId="4"/>
  </si>
  <si>
    <t>その他</t>
    <rPh sb="2" eb="3">
      <t>タ</t>
    </rPh>
    <phoneticPr fontId="4"/>
  </si>
  <si>
    <t>物品購入費</t>
    <rPh sb="0" eb="2">
      <t>ブッピン</t>
    </rPh>
    <rPh sb="2" eb="4">
      <t>コウニュウ</t>
    </rPh>
    <rPh sb="4" eb="5">
      <t>ヒ</t>
    </rPh>
    <phoneticPr fontId="4"/>
  </si>
  <si>
    <t>データベース利用料</t>
    <rPh sb="6" eb="9">
      <t>リヨウリョウ</t>
    </rPh>
    <phoneticPr fontId="4"/>
  </si>
  <si>
    <t>調査委託費</t>
    <rPh sb="0" eb="2">
      <t>チョウサ</t>
    </rPh>
    <rPh sb="2" eb="5">
      <t>イタクヒ</t>
    </rPh>
    <phoneticPr fontId="4"/>
  </si>
  <si>
    <t>情報分析機能推進費</t>
    <rPh sb="0" eb="2">
      <t>ジョウホウ</t>
    </rPh>
    <rPh sb="2" eb="4">
      <t>ブンセキ</t>
    </rPh>
    <rPh sb="4" eb="6">
      <t>キノウ</t>
    </rPh>
    <rPh sb="6" eb="8">
      <t>スイシン</t>
    </rPh>
    <rPh sb="8" eb="9">
      <t>ヒ</t>
    </rPh>
    <phoneticPr fontId="5"/>
  </si>
  <si>
    <t>謝金</t>
    <rPh sb="0" eb="2">
      <t>シャキン</t>
    </rPh>
    <phoneticPr fontId="4"/>
  </si>
  <si>
    <t>旅費</t>
    <rPh sb="0" eb="2">
      <t>リョヒ</t>
    </rPh>
    <phoneticPr fontId="4"/>
  </si>
  <si>
    <r>
      <t>会議等開催</t>
    </r>
    <r>
      <rPr>
        <sz val="11"/>
        <rFont val="ＭＳ Ｐゴシック"/>
        <family val="3"/>
        <charset val="128"/>
      </rPr>
      <t>費</t>
    </r>
    <rPh sb="0" eb="2">
      <t>カイギ</t>
    </rPh>
    <rPh sb="2" eb="3">
      <t>トウ</t>
    </rPh>
    <rPh sb="3" eb="5">
      <t>カイサイ</t>
    </rPh>
    <rPh sb="5" eb="6">
      <t>ヒ</t>
    </rPh>
    <phoneticPr fontId="4"/>
  </si>
  <si>
    <t>第一国際情報官室</t>
    <rPh sb="0" eb="2">
      <t>ダイイチ</t>
    </rPh>
    <rPh sb="2" eb="4">
      <t>コクサイ</t>
    </rPh>
    <rPh sb="4" eb="7">
      <t>ジョウホウカン</t>
    </rPh>
    <rPh sb="7" eb="8">
      <t>シツ</t>
    </rPh>
    <phoneticPr fontId="5"/>
  </si>
  <si>
    <t>旅費</t>
    <rPh sb="0" eb="2">
      <t>リョヒ</t>
    </rPh>
    <phoneticPr fontId="5"/>
  </si>
  <si>
    <t>自動車借料</t>
    <rPh sb="0" eb="3">
      <t>ジドウシャ</t>
    </rPh>
    <rPh sb="3" eb="5">
      <t>シャクリョウ</t>
    </rPh>
    <phoneticPr fontId="5"/>
  </si>
  <si>
    <t>謝金</t>
    <rPh sb="0" eb="2">
      <t>シャキン</t>
    </rPh>
    <phoneticPr fontId="5"/>
  </si>
  <si>
    <t xml:space="preserve">  多様な国際情勢に迅速・的確に対応するため，公開情報の中の基礎的な情報を入手する。</t>
    <phoneticPr fontId="2"/>
  </si>
  <si>
    <t xml:space="preserve">  情報収集能力の強化，情報コミュニティ省庁及び諸外国との連携・協力や外部専門家の知見の活用等による情報分析の能力の強化，政策立案に資する情報及び情報分析の政策決定ラインへの適時の提供を行うことにより，外交政策の立案・実施に寄与すること。</t>
  </si>
  <si>
    <t xml:space="preserve">  情報収集能力の強化，情報コミュニティ省庁及び諸外国との連携・協力や外部専門家の知見の活用等による情報分析の能力の強化，政策立案に資する情報及び情報分析の政策決定ラインへの適時の提供を行うことにより，外交政策の立案・実施に寄与すること。</t>
    <phoneticPr fontId="2"/>
  </si>
  <si>
    <t xml:space="preserve">  先端技術を活用して情報の収集・分析を行う。</t>
    <phoneticPr fontId="2"/>
  </si>
  <si>
    <t xml:space="preserve">  国際情勢を的確に見極めていくためには，様々な要因・観点から考慮することが必要であり，省内のみならず省外の専門家の知見を積極的に活用していくなどして，多角的な観点から分析を推し進め，また，外国政府機関や専門家とのネットワーク拡大を通じた情報収集・分析機能の強化を図っていく。</t>
    <phoneticPr fontId="2"/>
  </si>
  <si>
    <t>　我が国関心地域に関する対外情報分析機能を一層強化するため，分析要員の研修及び本省と在外公館の担当者の間の情報共有・意見交換のための会議等を実施する。</t>
    <phoneticPr fontId="2"/>
  </si>
  <si>
    <t>　在外公館における情報収集の担当官が，新たな情報源の開拓を含め，情報収集を強化するため，任国の内外に定期的に出張する。</t>
    <phoneticPr fontId="2"/>
  </si>
  <si>
    <r>
      <t>外務省
192</t>
    </r>
    <r>
      <rPr>
        <sz val="11"/>
        <rFont val="ＭＳ Ｐゴシック"/>
        <family val="3"/>
        <charset val="128"/>
      </rPr>
      <t>百万円</t>
    </r>
    <rPh sb="0" eb="3">
      <t>ガイムショウ</t>
    </rPh>
    <rPh sb="7" eb="9">
      <t>ヒャクマン</t>
    </rPh>
    <rPh sb="9" eb="10">
      <t>エン</t>
    </rPh>
    <phoneticPr fontId="4"/>
  </si>
  <si>
    <r>
      <t>外務省
159</t>
    </r>
    <r>
      <rPr>
        <sz val="11"/>
        <rFont val="ＭＳ Ｐゴシック"/>
        <family val="3"/>
        <charset val="128"/>
      </rPr>
      <t>百万円</t>
    </r>
    <rPh sb="0" eb="3">
      <t>ガイムショウ</t>
    </rPh>
    <rPh sb="7" eb="9">
      <t>ヒャクマン</t>
    </rPh>
    <rPh sb="9" eb="10">
      <t>エン</t>
    </rPh>
    <phoneticPr fontId="4"/>
  </si>
  <si>
    <t>〔旅費〕</t>
    <rPh sb="1" eb="3">
      <t>リョヒ</t>
    </rPh>
    <phoneticPr fontId="4"/>
  </si>
  <si>
    <r>
      <t>外務省
8</t>
    </r>
    <r>
      <rPr>
        <sz val="11"/>
        <rFont val="ＭＳ Ｐゴシック"/>
        <family val="3"/>
        <charset val="128"/>
      </rPr>
      <t>百万円</t>
    </r>
    <rPh sb="0" eb="3">
      <t>ガイムショウ</t>
    </rPh>
    <rPh sb="5" eb="7">
      <t>ヒャクマン</t>
    </rPh>
    <rPh sb="7" eb="8">
      <t>エン</t>
    </rPh>
    <phoneticPr fontId="4"/>
  </si>
  <si>
    <t>〔車両借上費〕</t>
    <rPh sb="1" eb="3">
      <t>シャリョウ</t>
    </rPh>
    <rPh sb="3" eb="4">
      <t>カ</t>
    </rPh>
    <rPh sb="4" eb="5">
      <t>ア</t>
    </rPh>
    <rPh sb="5" eb="6">
      <t>ヒ</t>
    </rPh>
    <phoneticPr fontId="4"/>
  </si>
  <si>
    <t>A.（一財）ラヂオプレス</t>
    <rPh sb="3" eb="4">
      <t>イチ</t>
    </rPh>
    <rPh sb="4" eb="5">
      <t>ザイ</t>
    </rPh>
    <phoneticPr fontId="4"/>
  </si>
  <si>
    <t>物品購入費</t>
    <rPh sb="0" eb="2">
      <t>ブッピン</t>
    </rPh>
    <rPh sb="2" eb="5">
      <t>コウニュウヒ</t>
    </rPh>
    <phoneticPr fontId="5"/>
  </si>
  <si>
    <t>モニタリングニュース及び関係資料の購入</t>
    <rPh sb="10" eb="11">
      <t>オヨ</t>
    </rPh>
    <rPh sb="12" eb="14">
      <t>カンケイ</t>
    </rPh>
    <rPh sb="14" eb="16">
      <t>シリョウ</t>
    </rPh>
    <rPh sb="17" eb="19">
      <t>コウニュウ</t>
    </rPh>
    <phoneticPr fontId="4"/>
  </si>
  <si>
    <t>購読料</t>
    <rPh sb="0" eb="3">
      <t>コウドクリョウ</t>
    </rPh>
    <phoneticPr fontId="5"/>
  </si>
  <si>
    <t>ＥＩＵカントリーレポートインターネット版</t>
    <rPh sb="19" eb="20">
      <t>バン</t>
    </rPh>
    <phoneticPr fontId="4"/>
  </si>
  <si>
    <t>地図データ</t>
    <rPh sb="0" eb="2">
      <t>チズ</t>
    </rPh>
    <phoneticPr fontId="4"/>
  </si>
  <si>
    <t>賃貸借費</t>
    <rPh sb="0" eb="3">
      <t>チンタイシャク</t>
    </rPh>
    <rPh sb="3" eb="4">
      <t>ヒ</t>
    </rPh>
    <phoneticPr fontId="4"/>
  </si>
  <si>
    <t>機器類リース</t>
    <rPh sb="0" eb="3">
      <t>キキルイ</t>
    </rPh>
    <phoneticPr fontId="4"/>
  </si>
  <si>
    <t>人件費</t>
    <rPh sb="0" eb="3">
      <t>ジンケンヒ</t>
    </rPh>
    <phoneticPr fontId="4"/>
  </si>
  <si>
    <t>主任研究員，研究員</t>
    <rPh sb="0" eb="2">
      <t>シュニン</t>
    </rPh>
    <rPh sb="2" eb="5">
      <t>ケンキュウイン</t>
    </rPh>
    <rPh sb="6" eb="9">
      <t>ケンキュウイン</t>
    </rPh>
    <phoneticPr fontId="4"/>
  </si>
  <si>
    <t>管理費，消費税</t>
    <rPh sb="0" eb="3">
      <t>カンリヒ</t>
    </rPh>
    <rPh sb="4" eb="7">
      <t>ショウヒゼイ</t>
    </rPh>
    <phoneticPr fontId="4"/>
  </si>
  <si>
    <t>借料</t>
    <rPh sb="0" eb="2">
      <t>シャクリョウ</t>
    </rPh>
    <phoneticPr fontId="4"/>
  </si>
  <si>
    <t>自動車借り上げ</t>
    <rPh sb="0" eb="3">
      <t>ジドウシャ</t>
    </rPh>
    <rPh sb="3" eb="4">
      <t>カ</t>
    </rPh>
    <rPh sb="5" eb="6">
      <t>ア</t>
    </rPh>
    <phoneticPr fontId="4"/>
  </si>
  <si>
    <t>宿泊料等</t>
    <rPh sb="0" eb="3">
      <t>シュクハクリョウ</t>
    </rPh>
    <rPh sb="3" eb="4">
      <t>トウ</t>
    </rPh>
    <phoneticPr fontId="4"/>
  </si>
  <si>
    <t>宿泊・食事代</t>
    <rPh sb="0" eb="2">
      <t>シュクハク</t>
    </rPh>
    <rPh sb="3" eb="6">
      <t>ショクジダイ</t>
    </rPh>
    <phoneticPr fontId="4"/>
  </si>
  <si>
    <t>通訳・エスコート料</t>
    <rPh sb="0" eb="2">
      <t>ツウヤク</t>
    </rPh>
    <rPh sb="8" eb="9">
      <t>リョウ</t>
    </rPh>
    <phoneticPr fontId="4"/>
  </si>
  <si>
    <t>交通費</t>
    <rPh sb="0" eb="3">
      <t>コウツウヒ</t>
    </rPh>
    <phoneticPr fontId="4"/>
  </si>
  <si>
    <t>国際航空券，国内切符代</t>
    <rPh sb="0" eb="2">
      <t>コクサイ</t>
    </rPh>
    <rPh sb="2" eb="5">
      <t>コウクウケン</t>
    </rPh>
    <rPh sb="6" eb="8">
      <t>コクナイ</t>
    </rPh>
    <rPh sb="8" eb="10">
      <t>キップ</t>
    </rPh>
    <rPh sb="10" eb="11">
      <t>ダイ</t>
    </rPh>
    <phoneticPr fontId="4"/>
  </si>
  <si>
    <t>雑費</t>
    <rPh sb="0" eb="2">
      <t>ザッピ</t>
    </rPh>
    <phoneticPr fontId="4"/>
  </si>
  <si>
    <t>入場料等</t>
    <rPh sb="0" eb="3">
      <t>ニュウジョウリョウ</t>
    </rPh>
    <rPh sb="3" eb="4">
      <t>トウ</t>
    </rPh>
    <phoneticPr fontId="4"/>
  </si>
  <si>
    <t>運営管理費</t>
    <rPh sb="0" eb="2">
      <t>ウンエイ</t>
    </rPh>
    <rPh sb="2" eb="5">
      <t>カンリヒ</t>
    </rPh>
    <phoneticPr fontId="4"/>
  </si>
  <si>
    <t>謝金</t>
    <rPh sb="0" eb="2">
      <t>シャキン</t>
    </rPh>
    <phoneticPr fontId="2"/>
  </si>
  <si>
    <t>外部有識者</t>
    <rPh sb="0" eb="2">
      <t>ガイブ</t>
    </rPh>
    <rPh sb="2" eb="5">
      <t>ユウシキシャ</t>
    </rPh>
    <phoneticPr fontId="2"/>
  </si>
  <si>
    <t>航空券，日当宿泊料等</t>
    <rPh sb="0" eb="3">
      <t>コウクウケン</t>
    </rPh>
    <rPh sb="4" eb="6">
      <t>ニットウ</t>
    </rPh>
    <rPh sb="6" eb="8">
      <t>シュクハク</t>
    </rPh>
    <rPh sb="8" eb="9">
      <t>リョウ</t>
    </rPh>
    <rPh sb="9" eb="10">
      <t>トウ</t>
    </rPh>
    <phoneticPr fontId="4"/>
  </si>
  <si>
    <t>会議費</t>
    <rPh sb="0" eb="3">
      <t>カイギヒ</t>
    </rPh>
    <phoneticPr fontId="4"/>
  </si>
  <si>
    <t>航空券，日当宿泊料等</t>
    <rPh sb="0" eb="3">
      <t>コウクウケン</t>
    </rPh>
    <rPh sb="4" eb="6">
      <t>ニットウ</t>
    </rPh>
    <rPh sb="6" eb="9">
      <t>シュクハクリョウ</t>
    </rPh>
    <rPh sb="9" eb="10">
      <t>トウ</t>
    </rPh>
    <phoneticPr fontId="4"/>
  </si>
  <si>
    <t>（一財）ラヂオプレス</t>
    <rPh sb="1" eb="2">
      <t>イチ</t>
    </rPh>
    <rPh sb="2" eb="3">
      <t>ザイ</t>
    </rPh>
    <phoneticPr fontId="4"/>
  </si>
  <si>
    <t>(有)エリコ通信社</t>
    <rPh sb="0" eb="3">
      <t>ユウ</t>
    </rPh>
    <rPh sb="6" eb="9">
      <t>ツウシンシャ</t>
    </rPh>
    <phoneticPr fontId="4"/>
  </si>
  <si>
    <t>海外新聞普及(株)</t>
    <rPh sb="0" eb="2">
      <t>カイガイ</t>
    </rPh>
    <rPh sb="2" eb="4">
      <t>シンブン</t>
    </rPh>
    <rPh sb="4" eb="6">
      <t>フキュウ</t>
    </rPh>
    <rPh sb="6" eb="9">
      <t>カブ</t>
    </rPh>
    <phoneticPr fontId="4"/>
  </si>
  <si>
    <t>外国新聞・雑誌の購入</t>
    <rPh sb="0" eb="2">
      <t>ガイコク</t>
    </rPh>
    <rPh sb="2" eb="4">
      <t>シンブン</t>
    </rPh>
    <rPh sb="5" eb="7">
      <t>ザッシ</t>
    </rPh>
    <rPh sb="8" eb="10">
      <t>コウニュウ</t>
    </rPh>
    <phoneticPr fontId="4"/>
  </si>
  <si>
    <t>ナウカ・ジャパン合同会社</t>
    <rPh sb="8" eb="10">
      <t>ゴウドウ</t>
    </rPh>
    <rPh sb="10" eb="12">
      <t>ガイシャ</t>
    </rPh>
    <phoneticPr fontId="4"/>
  </si>
  <si>
    <t>(株)三省堂書店</t>
    <rPh sb="0" eb="3">
      <t>カブ</t>
    </rPh>
    <rPh sb="3" eb="6">
      <t>サンセイドウ</t>
    </rPh>
    <rPh sb="6" eb="8">
      <t>ショテン</t>
    </rPh>
    <rPh sb="7" eb="8">
      <t>ブンショ</t>
    </rPh>
    <phoneticPr fontId="4"/>
  </si>
  <si>
    <t>定期刊行物の購読</t>
    <rPh sb="0" eb="2">
      <t>テイキ</t>
    </rPh>
    <rPh sb="2" eb="5">
      <t>カンコウブツ</t>
    </rPh>
    <rPh sb="6" eb="8">
      <t>コウドク</t>
    </rPh>
    <phoneticPr fontId="4"/>
  </si>
  <si>
    <t>SNSを通じた中東情勢モニタリング</t>
    <rPh sb="4" eb="5">
      <t>ツウ</t>
    </rPh>
    <rPh sb="7" eb="9">
      <t>チュウトウ</t>
    </rPh>
    <rPh sb="9" eb="11">
      <t>ジョウセイ</t>
    </rPh>
    <phoneticPr fontId="4"/>
  </si>
  <si>
    <t>（公財）中東調査会</t>
    <rPh sb="1" eb="2">
      <t>コウ</t>
    </rPh>
    <rPh sb="2" eb="3">
      <t>ザイ</t>
    </rPh>
    <rPh sb="4" eb="6">
      <t>チュウトウ</t>
    </rPh>
    <rPh sb="6" eb="9">
      <t>チョウサカイ</t>
    </rPh>
    <phoneticPr fontId="4"/>
  </si>
  <si>
    <t>(株)文研堂書店</t>
    <rPh sb="0" eb="3">
      <t>カブ</t>
    </rPh>
    <rPh sb="3" eb="4">
      <t>ブン</t>
    </rPh>
    <rPh sb="4" eb="5">
      <t>ケン</t>
    </rPh>
    <rPh sb="5" eb="6">
      <t>ドウ</t>
    </rPh>
    <rPh sb="6" eb="8">
      <t>ショテン</t>
    </rPh>
    <phoneticPr fontId="4"/>
  </si>
  <si>
    <t>レイデンリサーチ(株)</t>
    <rPh sb="8" eb="11">
      <t>カブ</t>
    </rPh>
    <phoneticPr fontId="5"/>
  </si>
  <si>
    <t>NPO法人 岡崎研究所</t>
    <rPh sb="3" eb="5">
      <t>ホウジン</t>
    </rPh>
    <rPh sb="6" eb="8">
      <t>オカザキ</t>
    </rPh>
    <rPh sb="8" eb="11">
      <t>ケンキュウジョ</t>
    </rPh>
    <phoneticPr fontId="5"/>
  </si>
  <si>
    <t>(株)時事通信社</t>
    <rPh sb="0" eb="3">
      <t>カブ</t>
    </rPh>
    <rPh sb="3" eb="5">
      <t>ジジ</t>
    </rPh>
    <rPh sb="5" eb="8">
      <t>ツウシンシャ</t>
    </rPh>
    <phoneticPr fontId="5"/>
  </si>
  <si>
    <t>レクシス・ネクシスジャパン(株)</t>
    <rPh sb="13" eb="16">
      <t>カブ</t>
    </rPh>
    <phoneticPr fontId="5"/>
  </si>
  <si>
    <t>(株)ジェイエスキューブ</t>
    <rPh sb="0" eb="3">
      <t>カブ</t>
    </rPh>
    <phoneticPr fontId="2"/>
  </si>
  <si>
    <t>丸の内新聞事業協同組合</t>
    <rPh sb="0" eb="1">
      <t>マル</t>
    </rPh>
    <rPh sb="2" eb="3">
      <t>ウチ</t>
    </rPh>
    <rPh sb="3" eb="5">
      <t>シンブン</t>
    </rPh>
    <rPh sb="5" eb="7">
      <t>ジギョウ</t>
    </rPh>
    <rPh sb="7" eb="9">
      <t>キョウドウ</t>
    </rPh>
    <rPh sb="9" eb="11">
      <t>クミアイ</t>
    </rPh>
    <phoneticPr fontId="5"/>
  </si>
  <si>
    <t>(株)紀伊国屋書店</t>
    <rPh sb="0" eb="3">
      <t>カブ</t>
    </rPh>
    <rPh sb="3" eb="7">
      <t>キノクニヤ</t>
    </rPh>
    <rPh sb="7" eb="9">
      <t>ショテン</t>
    </rPh>
    <phoneticPr fontId="5"/>
  </si>
  <si>
    <t>(株)内山書店</t>
    <rPh sb="0" eb="3">
      <t>カブ</t>
    </rPh>
    <rPh sb="3" eb="5">
      <t>ウチヤマ</t>
    </rPh>
    <rPh sb="5" eb="7">
      <t>ショテン</t>
    </rPh>
    <phoneticPr fontId="5"/>
  </si>
  <si>
    <t>漢和情報センター</t>
    <rPh sb="0" eb="2">
      <t>カンワ</t>
    </rPh>
    <rPh sb="2" eb="4">
      <t>ジョウホウ</t>
    </rPh>
    <phoneticPr fontId="5"/>
  </si>
  <si>
    <t>AP通信社東京支局</t>
    <rPh sb="2" eb="5">
      <t>ツウシンシャ</t>
    </rPh>
    <rPh sb="5" eb="7">
      <t>トウキョウ</t>
    </rPh>
    <rPh sb="7" eb="9">
      <t>シキョク</t>
    </rPh>
    <phoneticPr fontId="5"/>
  </si>
  <si>
    <t>EIUカントリーレポートのインターネット版購読</t>
    <rPh sb="20" eb="21">
      <t>バン</t>
    </rPh>
    <rPh sb="21" eb="23">
      <t>コウドク</t>
    </rPh>
    <phoneticPr fontId="4"/>
  </si>
  <si>
    <t>コンテンツアナリシスの購読</t>
    <rPh sb="11" eb="13">
      <t>コウドク</t>
    </rPh>
    <phoneticPr fontId="4"/>
  </si>
  <si>
    <t>AFPニュースの情報検索サービス</t>
    <rPh sb="8" eb="10">
      <t>ジョウホウ</t>
    </rPh>
    <rPh sb="10" eb="12">
      <t>ケンサク</t>
    </rPh>
    <phoneticPr fontId="4"/>
  </si>
  <si>
    <t>ロイター・ワールドサービスアジア利用契約</t>
    <rPh sb="16" eb="18">
      <t>リヨウ</t>
    </rPh>
    <rPh sb="18" eb="20">
      <t>ケイヤク</t>
    </rPh>
    <phoneticPr fontId="2"/>
  </si>
  <si>
    <t>レクシス・ネクシス情報検索サービス</t>
    <rPh sb="9" eb="11">
      <t>ジョウホウ</t>
    </rPh>
    <rPh sb="11" eb="13">
      <t>ケンサク</t>
    </rPh>
    <phoneticPr fontId="5"/>
  </si>
  <si>
    <t>オックスフォード・アナリティカデイリーブリーフの購読</t>
    <rPh sb="24" eb="26">
      <t>コウドク</t>
    </rPh>
    <phoneticPr fontId="5"/>
  </si>
  <si>
    <t>邦字新聞の購読</t>
    <rPh sb="0" eb="2">
      <t>ホウジ</t>
    </rPh>
    <rPh sb="2" eb="4">
      <t>シンブン</t>
    </rPh>
    <rPh sb="5" eb="7">
      <t>コウドク</t>
    </rPh>
    <phoneticPr fontId="5"/>
  </si>
  <si>
    <t>執務参考図書の購入</t>
    <rPh sb="0" eb="2">
      <t>シツム</t>
    </rPh>
    <rPh sb="2" eb="4">
      <t>サンコウ</t>
    </rPh>
    <rPh sb="4" eb="6">
      <t>トショ</t>
    </rPh>
    <rPh sb="7" eb="9">
      <t>コウニュウ</t>
    </rPh>
    <phoneticPr fontId="5"/>
  </si>
  <si>
    <t>執務参考図書の購入</t>
    <rPh sb="0" eb="2">
      <t>シツム</t>
    </rPh>
    <rPh sb="2" eb="4">
      <t>サンコウ</t>
    </rPh>
    <rPh sb="4" eb="6">
      <t>トショ</t>
    </rPh>
    <rPh sb="7" eb="9">
      <t>コウニュウ</t>
    </rPh>
    <phoneticPr fontId="4"/>
  </si>
  <si>
    <t>メール配信サービス</t>
    <rPh sb="3" eb="5">
      <t>ハイシン</t>
    </rPh>
    <phoneticPr fontId="5"/>
  </si>
  <si>
    <t>AP通信ニュースの購読</t>
    <rPh sb="2" eb="4">
      <t>ツウシン</t>
    </rPh>
    <rPh sb="9" eb="11">
      <t>コウドク</t>
    </rPh>
    <phoneticPr fontId="5"/>
  </si>
  <si>
    <r>
      <t xml:space="preserve">随意契約
</t>
    </r>
    <r>
      <rPr>
        <sz val="9"/>
        <rFont val="ＭＳ Ｐゴシック"/>
        <family val="3"/>
        <charset val="128"/>
      </rPr>
      <t>（競争性なし）</t>
    </r>
    <rPh sb="0" eb="2">
      <t>ズイイ</t>
    </rPh>
    <rPh sb="2" eb="4">
      <t>ケイヤク</t>
    </rPh>
    <rPh sb="6" eb="9">
      <t>キョウソウセイ</t>
    </rPh>
    <phoneticPr fontId="5"/>
  </si>
  <si>
    <t>随意契約
（少額）</t>
    <rPh sb="0" eb="2">
      <t>ズイイ</t>
    </rPh>
    <rPh sb="2" eb="4">
      <t>ケイヤク</t>
    </rPh>
    <rPh sb="6" eb="8">
      <t>ショウガク</t>
    </rPh>
    <phoneticPr fontId="4"/>
  </si>
  <si>
    <t>人件費</t>
    <rPh sb="0" eb="3">
      <t>ジンケンヒ</t>
    </rPh>
    <phoneticPr fontId="2"/>
  </si>
  <si>
    <t>研究員</t>
    <rPh sb="0" eb="3">
      <t>ケンキュウイン</t>
    </rPh>
    <phoneticPr fontId="2"/>
  </si>
  <si>
    <t>(株)三菱総合研究所</t>
    <phoneticPr fontId="2"/>
  </si>
  <si>
    <t>地図データの購入</t>
    <rPh sb="0" eb="2">
      <t>チズ</t>
    </rPh>
    <rPh sb="6" eb="8">
      <t>コウニュウ</t>
    </rPh>
    <phoneticPr fontId="2"/>
  </si>
  <si>
    <t>Ｇ．</t>
    <phoneticPr fontId="4"/>
  </si>
  <si>
    <t>Ｈ．</t>
    <phoneticPr fontId="4"/>
  </si>
  <si>
    <t>民間会社Ｂ</t>
    <rPh sb="0" eb="2">
      <t>ミンカン</t>
    </rPh>
    <rPh sb="2" eb="4">
      <t>ガイシャ</t>
    </rPh>
    <phoneticPr fontId="5"/>
  </si>
  <si>
    <t>民間会社Ｄ</t>
    <rPh sb="0" eb="2">
      <t>ミンカン</t>
    </rPh>
    <rPh sb="2" eb="4">
      <t>ガイシャ</t>
    </rPh>
    <phoneticPr fontId="5"/>
  </si>
  <si>
    <t>民間会社Ｅ</t>
    <rPh sb="0" eb="2">
      <t>ミンカン</t>
    </rPh>
    <rPh sb="2" eb="4">
      <t>ガイシャ</t>
    </rPh>
    <phoneticPr fontId="5"/>
  </si>
  <si>
    <t>民間会社Ｆ</t>
    <rPh sb="0" eb="2">
      <t>ミンカン</t>
    </rPh>
    <rPh sb="2" eb="4">
      <t>ガイシャ</t>
    </rPh>
    <phoneticPr fontId="5"/>
  </si>
  <si>
    <t>民間会社Ｇ</t>
    <rPh sb="0" eb="2">
      <t>ミンカン</t>
    </rPh>
    <rPh sb="2" eb="4">
      <t>ガイシャ</t>
    </rPh>
    <phoneticPr fontId="5"/>
  </si>
  <si>
    <t>民間会社Ｈ</t>
    <rPh sb="0" eb="2">
      <t>ミンカン</t>
    </rPh>
    <rPh sb="2" eb="4">
      <t>ガイシャ</t>
    </rPh>
    <phoneticPr fontId="5"/>
  </si>
  <si>
    <t>民間会社Ａ</t>
    <rPh sb="0" eb="2">
      <t>ミンカン</t>
    </rPh>
    <rPh sb="2" eb="4">
      <t>ガイシャ</t>
    </rPh>
    <phoneticPr fontId="4"/>
  </si>
  <si>
    <t>民間会社Ｃ</t>
    <rPh sb="0" eb="2">
      <t>ミンカン</t>
    </rPh>
    <rPh sb="2" eb="4">
      <t>ガイシャ</t>
    </rPh>
    <phoneticPr fontId="4"/>
  </si>
  <si>
    <t>機器類の保守契約</t>
    <rPh sb="0" eb="3">
      <t>キキルイ</t>
    </rPh>
    <rPh sb="4" eb="6">
      <t>ホシュ</t>
    </rPh>
    <rPh sb="6" eb="8">
      <t>ケイヤク</t>
    </rPh>
    <phoneticPr fontId="4"/>
  </si>
  <si>
    <t>物品購入</t>
    <rPh sb="0" eb="2">
      <t>ブッピン</t>
    </rPh>
    <rPh sb="2" eb="4">
      <t>コウニュウ</t>
    </rPh>
    <phoneticPr fontId="4"/>
  </si>
  <si>
    <t>施設の保守契約</t>
    <rPh sb="0" eb="2">
      <t>シセツ</t>
    </rPh>
    <rPh sb="3" eb="5">
      <t>ホシュ</t>
    </rPh>
    <rPh sb="5" eb="7">
      <t>ケイヤク</t>
    </rPh>
    <phoneticPr fontId="4"/>
  </si>
  <si>
    <t>分析研修</t>
    <rPh sb="0" eb="2">
      <t>ブンセキ</t>
    </rPh>
    <rPh sb="2" eb="4">
      <t>ケンシュウ</t>
    </rPh>
    <phoneticPr fontId="5"/>
  </si>
  <si>
    <t>指名型企画競争</t>
    <phoneticPr fontId="2"/>
  </si>
  <si>
    <r>
      <t xml:space="preserve">随意契約
</t>
    </r>
    <r>
      <rPr>
        <sz val="9"/>
        <rFont val="ＭＳ Ｐゴシック"/>
        <family val="3"/>
        <charset val="128"/>
      </rPr>
      <t>（競争性なし）</t>
    </r>
    <rPh sb="0" eb="2">
      <t>ズイイ</t>
    </rPh>
    <rPh sb="2" eb="4">
      <t>ケイヤク</t>
    </rPh>
    <rPh sb="6" eb="9">
      <t>キョウソウセイ</t>
    </rPh>
    <phoneticPr fontId="4"/>
  </si>
  <si>
    <t>通信料</t>
    <rPh sb="0" eb="3">
      <t>ツウシンリョウ</t>
    </rPh>
    <phoneticPr fontId="4"/>
  </si>
  <si>
    <t>システム改修</t>
    <rPh sb="4" eb="6">
      <t>カイシュウ</t>
    </rPh>
    <phoneticPr fontId="4"/>
  </si>
  <si>
    <t>機器類リース及び保守</t>
    <rPh sb="0" eb="3">
      <t>キキルイ</t>
    </rPh>
    <rPh sb="6" eb="7">
      <t>オヨ</t>
    </rPh>
    <rPh sb="8" eb="10">
      <t>ホシュ</t>
    </rPh>
    <phoneticPr fontId="4"/>
  </si>
  <si>
    <t>ＫＤＤＩ株式会社</t>
    <rPh sb="4" eb="6">
      <t>カブシキ</t>
    </rPh>
    <rPh sb="6" eb="8">
      <t>ガイシャ</t>
    </rPh>
    <phoneticPr fontId="5"/>
  </si>
  <si>
    <t>個人Ａ</t>
    <rPh sb="0" eb="2">
      <t>コジン</t>
    </rPh>
    <phoneticPr fontId="2"/>
  </si>
  <si>
    <t>個人Ｂ</t>
    <rPh sb="0" eb="2">
      <t>コジン</t>
    </rPh>
    <phoneticPr fontId="2"/>
  </si>
  <si>
    <t>出張旅費</t>
    <rPh sb="0" eb="2">
      <t>シュッチョウ</t>
    </rPh>
    <rPh sb="2" eb="4">
      <t>リョヒ</t>
    </rPh>
    <phoneticPr fontId="2"/>
  </si>
  <si>
    <t>(一財)ラヂオプレス</t>
    <rPh sb="1" eb="2">
      <t>イチ</t>
    </rPh>
    <rPh sb="2" eb="3">
      <t>ザイ</t>
    </rPh>
    <phoneticPr fontId="5"/>
  </si>
  <si>
    <t>(一財)日本エネルギー経済研究所中東研究センター</t>
    <rPh sb="1" eb="2">
      <t>イチ</t>
    </rPh>
    <rPh sb="2" eb="3">
      <t>ザイ</t>
    </rPh>
    <rPh sb="4" eb="6">
      <t>ニホン</t>
    </rPh>
    <rPh sb="11" eb="13">
      <t>ケイザイ</t>
    </rPh>
    <rPh sb="13" eb="16">
      <t>ケンキュウジョ</t>
    </rPh>
    <rPh sb="16" eb="18">
      <t>チュウトウ</t>
    </rPh>
    <rPh sb="18" eb="20">
      <t>ケンキュウ</t>
    </rPh>
    <phoneticPr fontId="5"/>
  </si>
  <si>
    <t>調査研究委託</t>
    <rPh sb="0" eb="2">
      <t>チョウサ</t>
    </rPh>
    <rPh sb="2" eb="4">
      <t>ケンキュウ</t>
    </rPh>
    <rPh sb="4" eb="6">
      <t>イタク</t>
    </rPh>
    <phoneticPr fontId="5"/>
  </si>
  <si>
    <t>国際情勢専門家等との協議</t>
    <rPh sb="0" eb="2">
      <t>コクサイ</t>
    </rPh>
    <rPh sb="2" eb="4">
      <t>ジョウセイ</t>
    </rPh>
    <rPh sb="4" eb="7">
      <t>センモンカ</t>
    </rPh>
    <rPh sb="7" eb="8">
      <t>トウ</t>
    </rPh>
    <rPh sb="10" eb="12">
      <t>キョウギ</t>
    </rPh>
    <phoneticPr fontId="5"/>
  </si>
  <si>
    <t>（株）国際ビジネスサポート</t>
    <rPh sb="0" eb="3">
      <t>カブ</t>
    </rPh>
    <rPh sb="3" eb="5">
      <t>コクサイ</t>
    </rPh>
    <phoneticPr fontId="2"/>
  </si>
  <si>
    <t>随意契約
（在外契約）</t>
    <rPh sb="0" eb="2">
      <t>ズイイ</t>
    </rPh>
    <rPh sb="2" eb="4">
      <t>ケイヤク</t>
    </rPh>
    <rPh sb="6" eb="8">
      <t>ザイガイ</t>
    </rPh>
    <rPh sb="8" eb="10">
      <t>ケイヤク</t>
    </rPh>
    <phoneticPr fontId="4"/>
  </si>
  <si>
    <t>民間会社Ｂ</t>
    <rPh sb="0" eb="2">
      <t>ミンカン</t>
    </rPh>
    <rPh sb="2" eb="4">
      <t>ガイシャ</t>
    </rPh>
    <phoneticPr fontId="4"/>
  </si>
  <si>
    <t>国際航空券の現地手配</t>
    <rPh sb="0" eb="2">
      <t>コクサイ</t>
    </rPh>
    <rPh sb="2" eb="5">
      <t>コウクウケン</t>
    </rPh>
    <rPh sb="6" eb="8">
      <t>ゲンチ</t>
    </rPh>
    <rPh sb="8" eb="10">
      <t>テハイ</t>
    </rPh>
    <phoneticPr fontId="5"/>
  </si>
  <si>
    <t>（社）国際交流サービス協会</t>
    <rPh sb="0" eb="3">
      <t>シャ</t>
    </rPh>
    <rPh sb="3" eb="5">
      <t>コクサイ</t>
    </rPh>
    <rPh sb="5" eb="7">
      <t>コウリュウ</t>
    </rPh>
    <rPh sb="11" eb="13">
      <t>キョウカイ</t>
    </rPh>
    <phoneticPr fontId="5"/>
  </si>
  <si>
    <t>外務省調査月報（配送）</t>
    <rPh sb="0" eb="3">
      <t>ガイムショウ</t>
    </rPh>
    <rPh sb="3" eb="5">
      <t>チョウサ</t>
    </rPh>
    <rPh sb="5" eb="7">
      <t>ゲッポウ</t>
    </rPh>
    <rPh sb="8" eb="10">
      <t>ハイソウ</t>
    </rPh>
    <phoneticPr fontId="5"/>
  </si>
  <si>
    <t>(株)イシカワコーポレーション</t>
    <rPh sb="0" eb="3">
      <t>カブ</t>
    </rPh>
    <phoneticPr fontId="5"/>
  </si>
  <si>
    <t>民間会社G</t>
    <rPh sb="0" eb="2">
      <t>ミンカン</t>
    </rPh>
    <rPh sb="2" eb="4">
      <t>ガイシャ</t>
    </rPh>
    <phoneticPr fontId="5"/>
  </si>
  <si>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</si>
  <si>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</si>
  <si>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</si>
  <si>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</si>
  <si>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</si>
  <si>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</si>
  <si>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公募</t>
    <rPh sb="0" eb="2">
      <t>コウボ</t>
    </rPh>
    <phoneticPr fontId="5"/>
  </si>
  <si>
    <t>（株）テリオ</t>
    <rPh sb="0" eb="3">
      <t>カブ</t>
    </rPh>
    <phoneticPr fontId="4"/>
  </si>
  <si>
    <t>ロシア・東欧学会事務局</t>
    <rPh sb="4" eb="6">
      <t>トウオウ</t>
    </rPh>
    <rPh sb="6" eb="8">
      <t>ガッカイ</t>
    </rPh>
    <rPh sb="8" eb="11">
      <t>ジムキョク</t>
    </rPh>
    <phoneticPr fontId="4"/>
  </si>
  <si>
    <t>年会費</t>
    <rPh sb="0" eb="3">
      <t>ネンカイヒ</t>
    </rPh>
    <phoneticPr fontId="4"/>
  </si>
  <si>
    <t>随意契約
(少額)</t>
    <rPh sb="0" eb="2">
      <t>ズイイ</t>
    </rPh>
    <rPh sb="2" eb="4">
      <t>ケイヤク</t>
    </rPh>
    <rPh sb="6" eb="8">
      <t>ショウガク</t>
    </rPh>
    <phoneticPr fontId="4"/>
  </si>
  <si>
    <t>講師謝礼</t>
    <rPh sb="0" eb="2">
      <t>コウシ</t>
    </rPh>
    <rPh sb="2" eb="4">
      <t>シャレイ</t>
    </rPh>
    <phoneticPr fontId="4"/>
  </si>
  <si>
    <t>民間会社Ｇ</t>
    <rPh sb="0" eb="2">
      <t>ミンカン</t>
    </rPh>
    <rPh sb="2" eb="4">
      <t>ガイシャ</t>
    </rPh>
    <phoneticPr fontId="4"/>
  </si>
  <si>
    <t>民間会社H</t>
    <rPh sb="0" eb="2">
      <t>ミンカン</t>
    </rPh>
    <rPh sb="2" eb="4">
      <t>ガイシャ</t>
    </rPh>
    <phoneticPr fontId="4"/>
  </si>
  <si>
    <t>民間会社I</t>
    <rPh sb="0" eb="2">
      <t>ミンカン</t>
    </rPh>
    <rPh sb="2" eb="4">
      <t>ガイシャ</t>
    </rPh>
    <phoneticPr fontId="4"/>
  </si>
  <si>
    <t>民間会社J</t>
    <rPh sb="0" eb="2">
      <t>ミンカン</t>
    </rPh>
    <rPh sb="2" eb="4">
      <t>ガイシャ</t>
    </rPh>
    <phoneticPr fontId="4"/>
  </si>
  <si>
    <t>車両借上</t>
    <rPh sb="0" eb="2">
      <t>シャリョウ</t>
    </rPh>
    <rPh sb="2" eb="3">
      <t>カ</t>
    </rPh>
    <rPh sb="3" eb="4">
      <t>ア</t>
    </rPh>
    <phoneticPr fontId="4"/>
  </si>
  <si>
    <t>車両・船舶借上</t>
    <rPh sb="0" eb="2">
      <t>シャリョウ</t>
    </rPh>
    <rPh sb="3" eb="5">
      <t>センパク</t>
    </rPh>
    <rPh sb="5" eb="6">
      <t>カ</t>
    </rPh>
    <rPh sb="6" eb="7">
      <t>ア</t>
    </rPh>
    <phoneticPr fontId="4"/>
  </si>
  <si>
    <t>①181②137③21④69⑤12⑥13⑦30⑧44</t>
    <phoneticPr fontId="4"/>
  </si>
  <si>
    <t>(①173②177③23④44⑤16⑥9⑦23⑧53)</t>
    <phoneticPr fontId="4"/>
  </si>
  <si>
    <t>Ｂ.民間会社等30社
19百万円</t>
    <rPh sb="2" eb="4">
      <t>ミンカン</t>
    </rPh>
    <rPh sb="4" eb="6">
      <t>ガイシャ</t>
    </rPh>
    <rPh sb="6" eb="7">
      <t>トウ</t>
    </rPh>
    <rPh sb="9" eb="10">
      <t>シャ</t>
    </rPh>
    <rPh sb="13" eb="15">
      <t>ヒャクマン</t>
    </rPh>
    <rPh sb="15" eb="16">
      <t>エン</t>
    </rPh>
    <phoneticPr fontId="4"/>
  </si>
  <si>
    <t>Ｃ.(株)三菱総合研究所
5百万円</t>
    <rPh sb="2" eb="5">
      <t>カブ</t>
    </rPh>
    <rPh sb="5" eb="7">
      <t>ミツビシ</t>
    </rPh>
    <rPh sb="7" eb="9">
      <t>ソウゴウ</t>
    </rPh>
    <rPh sb="9" eb="12">
      <t>ケンキュウジョ</t>
    </rPh>
    <rPh sb="14" eb="16">
      <t>ヒャクマン</t>
    </rPh>
    <rPh sb="16" eb="17">
      <t>エン</t>
    </rPh>
    <phoneticPr fontId="4"/>
  </si>
  <si>
    <t>Ｄ.民間会社19社
153百万円</t>
    <rPh sb="2" eb="4">
      <t>ミンカン</t>
    </rPh>
    <rPh sb="4" eb="6">
      <t>ガイシャ</t>
    </rPh>
    <rPh sb="8" eb="9">
      <t>シャ</t>
    </rPh>
    <rPh sb="13" eb="15">
      <t>ヒャクマン</t>
    </rPh>
    <rPh sb="15" eb="16">
      <t>エン</t>
    </rPh>
    <phoneticPr fontId="4"/>
  </si>
  <si>
    <t>Ｅ.事務費
0.6百万円</t>
    <rPh sb="2" eb="5">
      <t>ジムヒ</t>
    </rPh>
    <rPh sb="9" eb="11">
      <t>ヒャクマン</t>
    </rPh>
    <rPh sb="11" eb="12">
      <t>エン</t>
    </rPh>
    <phoneticPr fontId="4"/>
  </si>
  <si>
    <t>Ｆ.一般財団法人2社
8百万円</t>
    <rPh sb="2" eb="4">
      <t>イッパン</t>
    </rPh>
    <rPh sb="4" eb="6">
      <t>ザイダン</t>
    </rPh>
    <rPh sb="6" eb="8">
      <t>ホウジン</t>
    </rPh>
    <rPh sb="9" eb="10">
      <t>シャ</t>
    </rPh>
    <rPh sb="12" eb="14">
      <t>ヒャクマン</t>
    </rPh>
    <rPh sb="14" eb="15">
      <t>エン</t>
    </rPh>
    <phoneticPr fontId="4"/>
  </si>
  <si>
    <t>Ｇ．（株）国際ビジネスサポート
5百万円</t>
    <rPh sb="2" eb="5">
      <t>カブ</t>
    </rPh>
    <rPh sb="5" eb="7">
      <t>コクサイ</t>
    </rPh>
    <rPh sb="17" eb="19">
      <t>ヒャクマン</t>
    </rPh>
    <rPh sb="19" eb="20">
      <t>エン</t>
    </rPh>
    <phoneticPr fontId="4"/>
  </si>
  <si>
    <t>Ｈ.民間会社等11社
6百万円</t>
    <rPh sb="2" eb="4">
      <t>ミンカン</t>
    </rPh>
    <rPh sb="4" eb="6">
      <t>カイシャ</t>
    </rPh>
    <rPh sb="6" eb="7">
      <t>トウ</t>
    </rPh>
    <rPh sb="9" eb="10">
      <t>シャ</t>
    </rPh>
    <rPh sb="12" eb="14">
      <t>ヒャクマン</t>
    </rPh>
    <rPh sb="14" eb="15">
      <t>エン</t>
    </rPh>
    <phoneticPr fontId="4"/>
  </si>
  <si>
    <t>Ｉ.外部有識者29名
35百万円</t>
    <rPh sb="2" eb="4">
      <t>ガイブ</t>
    </rPh>
    <rPh sb="4" eb="7">
      <t>ユウシキシャ</t>
    </rPh>
    <rPh sb="9" eb="10">
      <t>メイ</t>
    </rPh>
    <rPh sb="13" eb="15">
      <t>ヒャクマン</t>
    </rPh>
    <rPh sb="15" eb="16">
      <t>エン</t>
    </rPh>
    <phoneticPr fontId="4"/>
  </si>
  <si>
    <t>Ｊ.出張者40名
33百万円</t>
    <rPh sb="2" eb="5">
      <t>シュッチョウシャ</t>
    </rPh>
    <rPh sb="7" eb="8">
      <t>メイ</t>
    </rPh>
    <rPh sb="11" eb="13">
      <t>ヒャクマン</t>
    </rPh>
    <rPh sb="13" eb="14">
      <t>エン</t>
    </rPh>
    <phoneticPr fontId="4"/>
  </si>
  <si>
    <t>Ｋ.事務費
0.5百万円</t>
    <rPh sb="2" eb="5">
      <t>ジムヒ</t>
    </rPh>
    <rPh sb="9" eb="10">
      <t>ヒャク</t>
    </rPh>
    <rPh sb="11" eb="12">
      <t>エン</t>
    </rPh>
    <phoneticPr fontId="4"/>
  </si>
  <si>
    <t>Ｌ.事務費
8百万円</t>
    <rPh sb="2" eb="5">
      <t>ジムヒ</t>
    </rPh>
    <rPh sb="7" eb="9">
      <t>ヒャクマン</t>
    </rPh>
    <rPh sb="9" eb="10">
      <t>エン</t>
    </rPh>
    <phoneticPr fontId="4"/>
  </si>
  <si>
    <t>Ｎ.事務費
3百万円</t>
    <rPh sb="2" eb="5">
      <t>ジムヒ</t>
    </rPh>
    <rPh sb="7" eb="9">
      <t>ヒャクマン</t>
    </rPh>
    <rPh sb="9" eb="10">
      <t>エン</t>
    </rPh>
    <phoneticPr fontId="4"/>
  </si>
  <si>
    <t>Ｂ.レイデンリサーチ(株)</t>
    <rPh sb="10" eb="13">
      <t>カブ</t>
    </rPh>
    <phoneticPr fontId="4"/>
  </si>
  <si>
    <t>Ｃ.(株)三菱総合研究所</t>
    <phoneticPr fontId="4"/>
  </si>
  <si>
    <t>Ｄ.民間会社Ａ</t>
    <phoneticPr fontId="4"/>
  </si>
  <si>
    <t>Ｆ.（一財）ラヂオプレス</t>
    <phoneticPr fontId="4"/>
  </si>
  <si>
    <t>Ｇ.国際ビジネスサポート</t>
    <rPh sb="2" eb="4">
      <t>コクサイ</t>
    </rPh>
    <phoneticPr fontId="4"/>
  </si>
  <si>
    <t>Ｉ.専門分析員Ａ</t>
    <rPh sb="2" eb="4">
      <t>センモン</t>
    </rPh>
    <rPh sb="4" eb="6">
      <t>ブンセキ</t>
    </rPh>
    <rPh sb="6" eb="7">
      <t>イン</t>
    </rPh>
    <phoneticPr fontId="4"/>
  </si>
  <si>
    <t>Ｊ．出張者Ａ</t>
    <rPh sb="2" eb="5">
      <t>シュッチョウシャ</t>
    </rPh>
    <phoneticPr fontId="4"/>
  </si>
  <si>
    <t>Ｌ．出張者Ａ</t>
    <rPh sb="2" eb="5">
      <t>シュッチョウシャ</t>
    </rPh>
    <phoneticPr fontId="4"/>
  </si>
  <si>
    <t>Ａ．</t>
    <phoneticPr fontId="2"/>
  </si>
  <si>
    <t>Ｃ．</t>
    <phoneticPr fontId="4"/>
  </si>
  <si>
    <t>Ｂ．</t>
    <phoneticPr fontId="2"/>
  </si>
  <si>
    <t>Ｄ．</t>
    <phoneticPr fontId="4"/>
  </si>
  <si>
    <t>Ｅ．</t>
    <phoneticPr fontId="4"/>
  </si>
  <si>
    <t>Ｆ．</t>
    <phoneticPr fontId="4"/>
  </si>
  <si>
    <t>Ｉ．</t>
    <phoneticPr fontId="4"/>
  </si>
  <si>
    <t>Ｊ．</t>
    <phoneticPr fontId="4"/>
  </si>
  <si>
    <t>Ｋ．</t>
    <phoneticPr fontId="4"/>
  </si>
  <si>
    <t>Ｌ．</t>
    <phoneticPr fontId="4"/>
  </si>
  <si>
    <t>Ｍ．</t>
    <phoneticPr fontId="4"/>
  </si>
  <si>
    <t>Ｎ．</t>
    <phoneticPr fontId="4"/>
  </si>
  <si>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</si>
  <si>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企画競争</t>
    <rPh sb="0" eb="2">
      <t>キカク</t>
    </rPh>
    <rPh sb="2" eb="4">
      <t>キョウソウ</t>
    </rPh>
    <phoneticPr fontId="2"/>
  </si>
  <si>
    <t>－</t>
    <phoneticPr fontId="2"/>
  </si>
  <si>
    <t>執行額/年</t>
    <rPh sb="0" eb="2">
      <t>シッコウ</t>
    </rPh>
    <rPh sb="2" eb="3">
      <t>ガク</t>
    </rPh>
    <rPh sb="4" eb="5">
      <t>ネン</t>
    </rPh>
    <phoneticPr fontId="2"/>
  </si>
  <si>
    <t>千円</t>
    <rPh sb="0" eb="2">
      <t>センエン</t>
    </rPh>
    <phoneticPr fontId="2"/>
  </si>
  <si>
    <t>①208,794
②164,327
③101,373
④7,695
⑤7,764</t>
    <phoneticPr fontId="2"/>
  </si>
  <si>
    <t>①公開情報収集費
②先端技術による情報収集費
③情報分析機能推進費
④職員のための研修及び情報収集・分析会議
⑤在外公館における情報収集・分析機能強化
①～⑤いずれについても年間執行額（２６年度は見込額）　　　　　　　　　　</t>
    <rPh sb="95" eb="97">
      <t>ネンド</t>
    </rPh>
    <rPh sb="98" eb="100">
      <t>ミコ</t>
    </rPh>
    <rPh sb="100" eb="101">
      <t>ガク</t>
    </rPh>
    <phoneticPr fontId="4"/>
  </si>
  <si>
    <t>①～⑤/１</t>
    <phoneticPr fontId="2"/>
  </si>
  <si>
    <t>随意契約
（備考参照）</t>
    <rPh sb="0" eb="2">
      <t>ズイイ</t>
    </rPh>
    <rPh sb="2" eb="4">
      <t>ケイヤク</t>
    </rPh>
    <rPh sb="6" eb="8">
      <t>ビコウ</t>
    </rPh>
    <rPh sb="8" eb="10">
      <t>サンショウ</t>
    </rPh>
    <phoneticPr fontId="4"/>
  </si>
  <si>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</si>
  <si>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</si>
  <si>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</si>
  <si>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</si>
  <si>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</si>
  <si>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</si>
  <si>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</si>
  <si>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</si>
  <si>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</si>
  <si>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</si>
  <si>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専門分析員Ａ</t>
    <rPh sb="0" eb="2">
      <t>センモン</t>
    </rPh>
    <rPh sb="2" eb="4">
      <t>ブンセキ</t>
    </rPh>
    <rPh sb="4" eb="5">
      <t>イン</t>
    </rPh>
    <phoneticPr fontId="4"/>
  </si>
  <si>
    <t>調査・分析</t>
    <rPh sb="0" eb="2">
      <t>チョウサ</t>
    </rPh>
    <rPh sb="3" eb="5">
      <t>ブンセキ</t>
    </rPh>
    <phoneticPr fontId="4"/>
  </si>
  <si>
    <t>専門分析員Ｂ</t>
    <rPh sb="0" eb="2">
      <t>センモン</t>
    </rPh>
    <rPh sb="2" eb="4">
      <t>ブンセキ</t>
    </rPh>
    <rPh sb="4" eb="5">
      <t>イン</t>
    </rPh>
    <phoneticPr fontId="4"/>
  </si>
  <si>
    <t>専門分析員Ｃ</t>
    <rPh sb="0" eb="2">
      <t>センモン</t>
    </rPh>
    <rPh sb="2" eb="4">
      <t>ブンセキ</t>
    </rPh>
    <rPh sb="4" eb="5">
      <t>イン</t>
    </rPh>
    <phoneticPr fontId="4"/>
  </si>
  <si>
    <t>専門分析員Ｄ</t>
    <rPh sb="0" eb="2">
      <t>センモン</t>
    </rPh>
    <rPh sb="2" eb="4">
      <t>ブンセキ</t>
    </rPh>
    <rPh sb="4" eb="5">
      <t>イン</t>
    </rPh>
    <phoneticPr fontId="4"/>
  </si>
  <si>
    <t>専門分析員Ｅ</t>
    <rPh sb="0" eb="2">
      <t>センモン</t>
    </rPh>
    <rPh sb="2" eb="4">
      <t>ブンセキ</t>
    </rPh>
    <rPh sb="4" eb="5">
      <t>イン</t>
    </rPh>
    <phoneticPr fontId="4"/>
  </si>
  <si>
    <t>専門分析員Ｆ</t>
    <rPh sb="0" eb="2">
      <t>センモン</t>
    </rPh>
    <rPh sb="2" eb="4">
      <t>ブンセキ</t>
    </rPh>
    <rPh sb="4" eb="5">
      <t>イン</t>
    </rPh>
    <phoneticPr fontId="4"/>
  </si>
  <si>
    <t>専門分析員Ｇ</t>
    <rPh sb="0" eb="2">
      <t>センモン</t>
    </rPh>
    <rPh sb="2" eb="4">
      <t>ブンセキ</t>
    </rPh>
    <rPh sb="4" eb="5">
      <t>イン</t>
    </rPh>
    <phoneticPr fontId="4"/>
  </si>
  <si>
    <t>専門分析員Ｈ</t>
    <rPh sb="0" eb="2">
      <t>センモン</t>
    </rPh>
    <rPh sb="2" eb="4">
      <t>ブンセキ</t>
    </rPh>
    <rPh sb="4" eb="5">
      <t>イン</t>
    </rPh>
    <phoneticPr fontId="4"/>
  </si>
  <si>
    <t>専門分析員Ｉ</t>
    <rPh sb="0" eb="2">
      <t>センモン</t>
    </rPh>
    <rPh sb="2" eb="4">
      <t>ブンセキ</t>
    </rPh>
    <rPh sb="4" eb="5">
      <t>イン</t>
    </rPh>
    <phoneticPr fontId="4"/>
  </si>
  <si>
    <t>専門分析員Ｊ</t>
    <rPh sb="0" eb="2">
      <t>センモン</t>
    </rPh>
    <rPh sb="2" eb="4">
      <t>ブンセキ</t>
    </rPh>
    <rPh sb="4" eb="5">
      <t>イン</t>
    </rPh>
    <phoneticPr fontId="4"/>
  </si>
  <si>
    <t>（成果目標）
的確な情報及び分析の政策決定ラインへの提供
（参考指標）
①分析資料の作成数（H２２年度を１００とした場合）
②幹部ブリーフの回数（H２２年度を１００とした場合）</t>
    <phoneticPr fontId="2"/>
  </si>
  <si>
    <t>①１７０
②１０５</t>
    <phoneticPr fontId="4"/>
  </si>
  <si>
    <t>①１８５
②９９</t>
    <phoneticPr fontId="4"/>
  </si>
  <si>
    <t>①１４６
②１２２</t>
    <phoneticPr fontId="4"/>
  </si>
  <si>
    <t>公開情報のエグゼクティブ・サマリー並びにモニタリング・リスト</t>
    <rPh sb="0" eb="2">
      <t>コウカイ</t>
    </rPh>
    <rPh sb="2" eb="4">
      <t>ジョウホウ</t>
    </rPh>
    <rPh sb="17" eb="18">
      <t>ナラ</t>
    </rPh>
    <phoneticPr fontId="4"/>
  </si>
  <si>
    <t>モニタリングニュース及び関係資料</t>
    <rPh sb="10" eb="11">
      <t>オヨ</t>
    </rPh>
    <rPh sb="12" eb="14">
      <t>カンケイ</t>
    </rPh>
    <rPh sb="14" eb="16">
      <t>シリョウ</t>
    </rPh>
    <phoneticPr fontId="4"/>
  </si>
  <si>
    <t>〔資料・定期刊行物等購入等〕</t>
    <rPh sb="1" eb="3">
      <t>シリョウ</t>
    </rPh>
    <rPh sb="4" eb="6">
      <t>テイキ</t>
    </rPh>
    <rPh sb="6" eb="9">
      <t>カンコウブツ</t>
    </rPh>
    <rPh sb="9" eb="10">
      <t>トウ</t>
    </rPh>
    <rPh sb="10" eb="12">
      <t>コウニュウ</t>
    </rPh>
    <rPh sb="12" eb="13">
      <t>トウ</t>
    </rPh>
    <phoneticPr fontId="4"/>
  </si>
  <si>
    <t>公開情報のエグゼクティブ・サマリー並びにモニタリング・リストの作成</t>
    <rPh sb="0" eb="2">
      <t>コウカイ</t>
    </rPh>
    <rPh sb="2" eb="4">
      <t>ジョウホウ</t>
    </rPh>
    <rPh sb="17" eb="18">
      <t>ナラ</t>
    </rPh>
    <rPh sb="31" eb="33">
      <t>サクセイ</t>
    </rPh>
    <phoneticPr fontId="4"/>
  </si>
  <si>
    <t>アルジャジーラ放送モニタリングレポートの作成</t>
    <rPh sb="7" eb="9">
      <t>ホウソウ</t>
    </rPh>
    <rPh sb="20" eb="22">
      <t>サクセイ</t>
    </rPh>
    <phoneticPr fontId="4"/>
  </si>
  <si>
    <t>（株）岡村製作所</t>
    <rPh sb="0" eb="3">
      <t>カブ</t>
    </rPh>
    <rPh sb="3" eb="5">
      <t>オカムラ</t>
    </rPh>
    <rPh sb="5" eb="8">
      <t>セイサクジョ</t>
    </rPh>
    <phoneticPr fontId="5"/>
  </si>
  <si>
    <t>Ｍ.民間会社11社
0.6百万円</t>
    <rPh sb="2" eb="4">
      <t>ミンカン</t>
    </rPh>
    <rPh sb="4" eb="6">
      <t>ガイシャ</t>
    </rPh>
    <rPh sb="8" eb="9">
      <t>シャ</t>
    </rPh>
    <rPh sb="13" eb="15">
      <t>ヒャクマン</t>
    </rPh>
    <rPh sb="15" eb="16">
      <t>エン</t>
    </rPh>
    <phoneticPr fontId="4"/>
  </si>
  <si>
    <t>テロ組織及びテロリスト情報収集・整理業務</t>
    <rPh sb="2" eb="4">
      <t>ソシキ</t>
    </rPh>
    <rPh sb="4" eb="5">
      <t>オヨ</t>
    </rPh>
    <rPh sb="11" eb="13">
      <t>ジョウホウ</t>
    </rPh>
    <rPh sb="13" eb="15">
      <t>シュウシュウ</t>
    </rPh>
    <rPh sb="16" eb="18">
      <t>セイリ</t>
    </rPh>
    <rPh sb="18" eb="20">
      <t>ギョウム</t>
    </rPh>
    <phoneticPr fontId="4"/>
  </si>
  <si>
    <t>Ｈ．IHS Global Pte.Ltd</t>
    <phoneticPr fontId="4"/>
  </si>
  <si>
    <t>IHS Global Pte.Ltd</t>
    <phoneticPr fontId="2"/>
  </si>
  <si>
    <t>目標値
（－年度）</t>
    <rPh sb="0" eb="3">
      <t>モクヒョウチ</t>
    </rPh>
    <rPh sb="6" eb="8">
      <t>ネンド</t>
    </rPh>
    <phoneticPr fontId="4"/>
  </si>
  <si>
    <t>―</t>
  </si>
  <si>
    <t>　支出先及び使途については，契約書・請求書等にて確認し，把握に努めている。借料・保守料等については，可能な範囲で国庫債務負担行為を取得し，５年間の契約を結ぶことにより費用の節約を行っている。</t>
    <rPh sb="43" eb="44">
      <t>トウ</t>
    </rPh>
    <phoneticPr fontId="2"/>
  </si>
  <si>
    <t>①204,426
②202,640
③91,950
④4,048
⑤5,704</t>
  </si>
  <si>
    <t>①188,843
②164,598
③86,449
④6,085
⑤4,166</t>
  </si>
  <si>
    <t>①191,777
②158,876
③87,192
④8,228
⑤3,828</t>
    <phoneticPr fontId="2"/>
  </si>
  <si>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</si>
  <si>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</si>
  <si>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</si>
  <si>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</si>
  <si>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</si>
  <si>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</si>
  <si>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</si>
  <si>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</si>
  <si>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</si>
  <si>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購読料</t>
    </r>
    <r>
      <rPr>
        <sz val="11"/>
        <rFont val="ＭＳ Ｐゴシック"/>
        <family val="3"/>
        <charset val="128"/>
      </rPr>
      <t>・受信料</t>
    </r>
    <rPh sb="0" eb="3">
      <t>コウドクリョウ</t>
    </rPh>
    <rPh sb="4" eb="7">
      <t>ジュシンリョウ</t>
    </rPh>
    <phoneticPr fontId="4"/>
  </si>
  <si>
    <t>１　Ｐ．６の支出先上位１０者リストＤ．ブロック１及び３の随意契約は国債取得に伴うもので，平成２３年度に指名競争入札を経て複数年度契約を締結したもの
２　（１）公開情報収集費（Ａ．～Ｂ．ブロック）
　　（２）先端技術による情報収集費（Ｃ．～Ｅ．ブロック）
　　（３）情報分析機能推進費（Ｆ．～Ｊ．ブロック）
　　（４）職員のための研修及び情報収集・分析会議（Ｌ．ブロック）
　　（５）在外公館における情報収集・分析機能強化費（Ｍ．～Ｎ．ブロック）</t>
    <rPh sb="6" eb="8">
      <t>シシュツ</t>
    </rPh>
    <rPh sb="8" eb="9">
      <t>サキ</t>
    </rPh>
    <rPh sb="9" eb="11">
      <t>ジョウイ</t>
    </rPh>
    <rPh sb="13" eb="14">
      <t>シャ</t>
    </rPh>
    <rPh sb="24" eb="25">
      <t>オヨ</t>
    </rPh>
    <rPh sb="28" eb="30">
      <t>ズイイ</t>
    </rPh>
    <rPh sb="30" eb="32">
      <t>ケイヤク</t>
    </rPh>
    <rPh sb="44" eb="46">
      <t>ヘイセイ</t>
    </rPh>
    <rPh sb="48" eb="50">
      <t>ネンド</t>
    </rPh>
    <rPh sb="79" eb="81">
      <t>コウカイ</t>
    </rPh>
    <rPh sb="81" eb="83">
      <t>ジョウホウ</t>
    </rPh>
    <rPh sb="83" eb="85">
      <t>シュウシュウ</t>
    </rPh>
    <rPh sb="85" eb="86">
      <t>ヒ</t>
    </rPh>
    <rPh sb="103" eb="105">
      <t>センタン</t>
    </rPh>
    <rPh sb="105" eb="107">
      <t>ギジュツ</t>
    </rPh>
    <rPh sb="110" eb="112">
      <t>ジョウホウ</t>
    </rPh>
    <rPh sb="112" eb="114">
      <t>シュウシュウ</t>
    </rPh>
    <rPh sb="114" eb="115">
      <t>ヒ</t>
    </rPh>
    <rPh sb="132" eb="134">
      <t>ジョウホウ</t>
    </rPh>
    <rPh sb="134" eb="136">
      <t>ブンセキ</t>
    </rPh>
    <rPh sb="136" eb="138">
      <t>キノウ</t>
    </rPh>
    <rPh sb="138" eb="141">
      <t>スイシンヒ</t>
    </rPh>
    <rPh sb="158" eb="160">
      <t>ショクイン</t>
    </rPh>
    <rPh sb="164" eb="166">
      <t>ケンシュウ</t>
    </rPh>
    <rPh sb="166" eb="167">
      <t>オヨ</t>
    </rPh>
    <rPh sb="168" eb="170">
      <t>ジョウホウ</t>
    </rPh>
    <rPh sb="170" eb="172">
      <t>シュウシュウ</t>
    </rPh>
    <rPh sb="173" eb="175">
      <t>ブンセキ</t>
    </rPh>
    <rPh sb="175" eb="177">
      <t>カイギ</t>
    </rPh>
    <rPh sb="191" eb="193">
      <t>ザイガイ</t>
    </rPh>
    <rPh sb="193" eb="195">
      <t>コウカン</t>
    </rPh>
    <rPh sb="199" eb="201">
      <t>ジョウホウ</t>
    </rPh>
    <rPh sb="201" eb="203">
      <t>シュウシュウ</t>
    </rPh>
    <rPh sb="204" eb="206">
      <t>ブンセキ</t>
    </rPh>
    <rPh sb="206" eb="208">
      <t>キノウ</t>
    </rPh>
    <rPh sb="208" eb="210">
      <t>キョウカ</t>
    </rPh>
    <rPh sb="210" eb="211">
      <t>ヒ</t>
    </rPh>
    <phoneticPr fontId="2"/>
  </si>
  <si>
    <t>（１）公開情報収集費（A.～Ｂ.ブロック）</t>
    <rPh sb="3" eb="5">
      <t>コウカイ</t>
    </rPh>
    <rPh sb="5" eb="7">
      <t>ジョウホウ</t>
    </rPh>
    <rPh sb="7" eb="9">
      <t>シュウシュウ</t>
    </rPh>
    <rPh sb="9" eb="10">
      <t>ヒ</t>
    </rPh>
    <phoneticPr fontId="2"/>
  </si>
  <si>
    <t>（２）先端技術による情報収集費（Ｃ.～Ｅ.ブロック）</t>
    <rPh sb="3" eb="5">
      <t>センタン</t>
    </rPh>
    <rPh sb="5" eb="7">
      <t>ギジュツ</t>
    </rPh>
    <rPh sb="10" eb="12">
      <t>ジョウホウ</t>
    </rPh>
    <rPh sb="12" eb="14">
      <t>シュウシュウ</t>
    </rPh>
    <rPh sb="14" eb="15">
      <t>ヒ</t>
    </rPh>
    <phoneticPr fontId="2"/>
  </si>
  <si>
    <t>（３）情報分析機能推進費（Ｆ.～Ｊ.ブロック）</t>
    <rPh sb="3" eb="5">
      <t>ジョウホウ</t>
    </rPh>
    <rPh sb="5" eb="7">
      <t>ブンセキ</t>
    </rPh>
    <rPh sb="7" eb="9">
      <t>キノウ</t>
    </rPh>
    <rPh sb="9" eb="12">
      <t>スイシンヒ</t>
    </rPh>
    <phoneticPr fontId="2"/>
  </si>
  <si>
    <t>（４）職員のための研修及び情報収集・分析会議（Ｌ.ブロック）</t>
    <rPh sb="3" eb="5">
      <t>ショクイン</t>
    </rPh>
    <rPh sb="9" eb="11">
      <t>ケンシュウ</t>
    </rPh>
    <rPh sb="11" eb="12">
      <t>オヨ</t>
    </rPh>
    <rPh sb="13" eb="15">
      <t>ジョウホウ</t>
    </rPh>
    <rPh sb="15" eb="17">
      <t>シュウシュウ</t>
    </rPh>
    <rPh sb="18" eb="20">
      <t>ブンセキ</t>
    </rPh>
    <rPh sb="20" eb="22">
      <t>カイギ</t>
    </rPh>
    <phoneticPr fontId="2"/>
  </si>
  <si>
    <t>（５）在外公館における情報収集・分析機能強化費（Ｍ．～Ｎ．ブロック）</t>
    <rPh sb="3" eb="5">
      <t>ザイガイ</t>
    </rPh>
    <rPh sb="5" eb="7">
      <t>コウカン</t>
    </rPh>
    <rPh sb="11" eb="13">
      <t>ジョウホウ</t>
    </rPh>
    <rPh sb="13" eb="15">
      <t>シュウシュウ</t>
    </rPh>
    <rPh sb="16" eb="18">
      <t>ブンセキ</t>
    </rPh>
    <rPh sb="18" eb="20">
      <t>キノウ</t>
    </rPh>
    <rPh sb="20" eb="23">
      <t>キョウカヒ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</si>
</sst>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_);[Red]\(#,##0\)"/>
    <numFmt numFmtId="180" formatCode="0;&quot;▲ &quot;0"/>
    <numFmt numFmtId="181" formatCode="#,##0.0_ "/>
    <numFmt numFmtId="182" formatCode="0.0"/>
    <numFmt numFmtId="183" formatCode="000"/>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name val="ＭＳ Ｐゴシック"/>
      <family val="3"/>
      <charset val="128"/>
      <scheme val="minor"/>
    </font>
    <font>
      <sz val="10.5"/>
      <name val="ＭＳ Ｐゴシック"/>
      <family val="3"/>
      <charset val="128"/>
      <scheme val="minor"/>
    </font>
    <font>
      <sz val="11"/>
      <name val="ＭＳ Ｐゴシック"/>
      <family val="3"/>
      <charset val="128"/>
      <scheme val="minor"/>
    </font>
    <font>
      <sz val="10.5"/>
      <name val="ＭＳ ゴシック"/>
      <family val="3"/>
      <charset val="128"/>
    </font>
    <font>
      <sz val="11"/>
      <color theme="1"/>
      <name val="ＭＳ Ｐゴシック"/>
      <family val="2"/>
      <charset val="128"/>
      <scheme val="minor"/>
    </font>
    <font>
      <sz val="11"/>
      <name val="ＭＳ Ｐゴシック"/>
      <family val="2"/>
      <charset val="128"/>
      <scheme val="minor"/>
    </font>
    <font>
      <sz val="14"/>
      <name val="ＭＳ Ｐゴシック"/>
      <family val="2"/>
      <charset val="128"/>
      <scheme val="minor"/>
    </font>
    <font>
      <sz val="12"/>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medium">
        <color indexed="64"/>
      </bottom>
      <diagonal/>
    </border>
    <border>
      <left style="double">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3" fillId="0" borderId="0" applyFont="0" applyFill="0" applyBorder="0" applyAlignment="0" applyProtection="0">
      <alignment vertical="center"/>
    </xf>
  </cellStyleXfs>
  <cellXfs count="863">
    <xf numFmtId="0" fontId="0" fillId="0" borderId="0" xfId="0">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22" xfId="3" applyFont="1" applyFill="1" applyBorder="1" applyAlignment="1" applyProtection="1">
      <alignment vertical="top"/>
    </xf>
    <xf numFmtId="0" fontId="9" fillId="0" borderId="120" xfId="3" applyFont="1" applyFill="1" applyBorder="1" applyAlignment="1" applyProtection="1">
      <alignment vertical="top"/>
    </xf>
    <xf numFmtId="0" fontId="9" fillId="0" borderId="123" xfId="3" applyFont="1" applyFill="1" applyBorder="1" applyAlignment="1" applyProtection="1">
      <alignment vertical="top"/>
    </xf>
    <xf numFmtId="0" fontId="9" fillId="0" borderId="0" xfId="3" applyFont="1" applyFill="1" applyBorder="1" applyAlignment="1" applyProtection="1">
      <alignment vertical="top"/>
    </xf>
    <xf numFmtId="0" fontId="9" fillId="0" borderId="124"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pplyBorder="1" applyAlignment="1">
      <alignment vertical="center"/>
    </xf>
    <xf numFmtId="0" fontId="1" fillId="0" borderId="1" xfId="1" applyFont="1" applyFill="1" applyBorder="1">
      <alignment vertical="center"/>
    </xf>
    <xf numFmtId="0" fontId="21" fillId="0" borderId="31" xfId="0" applyFont="1" applyFill="1" applyBorder="1">
      <alignment vertical="center"/>
    </xf>
    <xf numFmtId="0" fontId="21" fillId="0" borderId="0" xfId="0" applyFont="1" applyFill="1" applyBorder="1">
      <alignment vertical="center"/>
    </xf>
    <xf numFmtId="0" fontId="21" fillId="0" borderId="26" xfId="0" applyFont="1" applyFill="1" applyBorder="1">
      <alignment vertical="center"/>
    </xf>
    <xf numFmtId="0" fontId="21" fillId="0" borderId="66" xfId="0" applyFont="1" applyFill="1" applyBorder="1">
      <alignment vertical="center"/>
    </xf>
    <xf numFmtId="0" fontId="18" fillId="0" borderId="0" xfId="1" applyFont="1" applyFill="1" applyBorder="1" applyAlignment="1">
      <alignment vertical="center"/>
    </xf>
    <xf numFmtId="0" fontId="9" fillId="0" borderId="0" xfId="1" applyFont="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xf>
    <xf numFmtId="176" fontId="1" fillId="0" borderId="0" xfId="1" applyNumberFormat="1" applyFont="1" applyBorder="1" applyAlignment="1">
      <alignment vertical="center"/>
    </xf>
    <xf numFmtId="0" fontId="1" fillId="0" borderId="20" xfId="1" applyFont="1" applyBorder="1" applyAlignment="1">
      <alignment vertical="center"/>
    </xf>
    <xf numFmtId="0" fontId="1" fillId="0" borderId="19" xfId="1" applyFont="1" applyBorder="1" applyAlignment="1">
      <alignment vertical="center"/>
    </xf>
    <xf numFmtId="0" fontId="9" fillId="0" borderId="19" xfId="1" applyFont="1" applyBorder="1" applyAlignment="1">
      <alignment vertical="center" wrapText="1"/>
    </xf>
    <xf numFmtId="176" fontId="1" fillId="0" borderId="19" xfId="1" applyNumberFormat="1" applyFont="1" applyBorder="1" applyAlignment="1">
      <alignment vertical="center"/>
    </xf>
    <xf numFmtId="176" fontId="1" fillId="0" borderId="21" xfId="1" applyNumberFormat="1" applyFont="1" applyBorder="1" applyAlignment="1">
      <alignment vertical="center"/>
    </xf>
    <xf numFmtId="0" fontId="1" fillId="0" borderId="31" xfId="1" applyFont="1" applyBorder="1" applyAlignment="1">
      <alignment vertical="center"/>
    </xf>
    <xf numFmtId="176" fontId="1" fillId="0" borderId="66" xfId="1" applyNumberFormat="1" applyFont="1" applyBorder="1" applyAlignment="1">
      <alignment vertical="center"/>
    </xf>
    <xf numFmtId="0" fontId="18" fillId="0" borderId="31" xfId="1" applyFont="1" applyFill="1" applyBorder="1" applyAlignment="1">
      <alignment vertical="center"/>
    </xf>
    <xf numFmtId="0" fontId="18" fillId="0" borderId="66" xfId="1" applyFont="1" applyFill="1" applyBorder="1" applyAlignment="1">
      <alignment vertical="center"/>
    </xf>
    <xf numFmtId="0" fontId="1" fillId="0" borderId="31" xfId="1" applyFont="1" applyFill="1" applyBorder="1" applyAlignment="1">
      <alignment vertical="center"/>
    </xf>
    <xf numFmtId="0" fontId="9" fillId="0" borderId="66" xfId="1" applyFont="1" applyBorder="1" applyAlignment="1">
      <alignment vertical="center" wrapText="1"/>
    </xf>
    <xf numFmtId="0" fontId="21" fillId="0" borderId="31" xfId="0" applyFont="1" applyFill="1" applyBorder="1" applyAlignment="1">
      <alignment vertical="center"/>
    </xf>
    <xf numFmtId="176" fontId="21" fillId="4" borderId="0" xfId="0" applyNumberFormat="1" applyFont="1" applyFill="1" applyBorder="1" applyAlignment="1">
      <alignment vertical="center"/>
    </xf>
    <xf numFmtId="181" fontId="21" fillId="4" borderId="0" xfId="0" applyNumberFormat="1" applyFont="1" applyFill="1" applyBorder="1" applyAlignment="1">
      <alignment vertical="center"/>
    </xf>
    <xf numFmtId="176" fontId="21" fillId="4" borderId="66" xfId="0" applyNumberFormat="1" applyFont="1" applyFill="1" applyBorder="1" applyAlignment="1">
      <alignment vertical="center"/>
    </xf>
    <xf numFmtId="181" fontId="21" fillId="4" borderId="66" xfId="0" applyNumberFormat="1" applyFont="1" applyFill="1" applyBorder="1" applyAlignment="1">
      <alignment vertical="center"/>
    </xf>
    <xf numFmtId="0" fontId="1" fillId="0" borderId="124" xfId="1" applyFont="1" applyBorder="1" applyAlignment="1">
      <alignment vertical="center"/>
    </xf>
    <xf numFmtId="0" fontId="1" fillId="0" borderId="1" xfId="1" applyFont="1" applyBorder="1" applyAlignment="1">
      <alignment vertical="center"/>
    </xf>
    <xf numFmtId="0" fontId="9" fillId="0" borderId="1" xfId="1" applyFont="1" applyBorder="1" applyAlignment="1">
      <alignment vertical="center" wrapText="1"/>
    </xf>
    <xf numFmtId="176" fontId="1" fillId="0" borderId="1" xfId="1" applyNumberFormat="1" applyFont="1" applyBorder="1" applyAlignment="1">
      <alignment vertical="center"/>
    </xf>
    <xf numFmtId="176" fontId="1" fillId="0" borderId="77" xfId="1" applyNumberFormat="1" applyFont="1" applyBorder="1" applyAlignment="1">
      <alignment vertical="center"/>
    </xf>
    <xf numFmtId="0" fontId="1" fillId="0" borderId="1" xfId="1" applyFont="1" applyBorder="1">
      <alignment vertical="center"/>
    </xf>
    <xf numFmtId="0" fontId="9" fillId="0" borderId="0" xfId="0" applyFont="1" applyFill="1" applyBorder="1" applyAlignment="1">
      <alignment vertical="center" wrapText="1"/>
    </xf>
    <xf numFmtId="0" fontId="1" fillId="0" borderId="0" xfId="1" applyFont="1" applyFill="1" applyBorder="1">
      <alignment vertical="center"/>
    </xf>
    <xf numFmtId="0" fontId="1" fillId="0" borderId="1" xfId="1" applyFont="1" applyBorder="1" applyAlignment="1">
      <alignment horizontal="center" vertical="center"/>
    </xf>
    <xf numFmtId="0" fontId="1" fillId="0" borderId="0"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1" fillId="0" borderId="0" xfId="1" applyFont="1" applyBorder="1">
      <alignment vertical="center"/>
    </xf>
    <xf numFmtId="0" fontId="24" fillId="0" borderId="0" xfId="0" applyFont="1">
      <alignment vertical="center"/>
    </xf>
    <xf numFmtId="0" fontId="24" fillId="0" borderId="66" xfId="0" applyFont="1" applyBorder="1">
      <alignment vertical="center"/>
    </xf>
    <xf numFmtId="0" fontId="24" fillId="0" borderId="0" xfId="0" applyFont="1" applyFill="1" applyBorder="1">
      <alignmen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vertical="center" wrapText="1"/>
    </xf>
    <xf numFmtId="0" fontId="24" fillId="0" borderId="0" xfId="0" applyFont="1" applyBorder="1">
      <alignment vertical="center"/>
    </xf>
    <xf numFmtId="0" fontId="24" fillId="0" borderId="31" xfId="0" applyFont="1" applyFill="1" applyBorder="1" applyAlignment="1">
      <alignment vertical="center" wrapText="1"/>
    </xf>
    <xf numFmtId="0" fontId="24" fillId="0" borderId="138" xfId="0" applyFont="1" applyFill="1" applyBorder="1" applyAlignment="1">
      <alignment vertical="center"/>
    </xf>
    <xf numFmtId="0" fontId="24" fillId="0" borderId="66" xfId="0" applyFont="1" applyFill="1" applyBorder="1">
      <alignment vertical="center"/>
    </xf>
    <xf numFmtId="0" fontId="24" fillId="0" borderId="66" xfId="0" applyFont="1" applyFill="1" applyBorder="1" applyAlignment="1">
      <alignment horizontal="center" vertical="center"/>
    </xf>
    <xf numFmtId="0" fontId="1" fillId="0" borderId="0" xfId="1" applyFont="1" applyFill="1">
      <alignment vertical="center"/>
    </xf>
    <xf numFmtId="0" fontId="15" fillId="0" borderId="0" xfId="1" applyFont="1" applyFill="1" applyBorder="1" applyAlignment="1">
      <alignment horizontal="center" vertical="center" textRotation="255" wrapText="1"/>
    </xf>
    <xf numFmtId="179" fontId="21" fillId="0" borderId="0" xfId="0" applyNumberFormat="1" applyFont="1" applyFill="1" applyBorder="1" applyAlignment="1">
      <alignment vertical="center"/>
    </xf>
    <xf numFmtId="0" fontId="1" fillId="0" borderId="0" xfId="1" applyFont="1" applyFill="1" applyBorder="1" applyAlignment="1">
      <alignment horizontal="center" vertical="top"/>
    </xf>
    <xf numFmtId="0" fontId="21" fillId="0" borderId="0" xfId="0" applyFont="1" applyBorder="1">
      <alignment vertical="center"/>
    </xf>
    <xf numFmtId="0" fontId="24" fillId="0" borderId="1" xfId="0" applyFont="1" applyBorder="1">
      <alignment vertical="center"/>
    </xf>
    <xf numFmtId="0" fontId="24" fillId="0" borderId="1" xfId="0" applyFont="1" applyBorder="1" applyAlignment="1">
      <alignment horizontal="center" vertical="center"/>
    </xf>
    <xf numFmtId="0" fontId="24" fillId="0" borderId="77" xfId="0" applyFont="1" applyBorder="1">
      <alignment vertical="center"/>
    </xf>
    <xf numFmtId="0" fontId="24" fillId="0" borderId="0" xfId="0" applyFont="1" applyFill="1" applyBorder="1" applyAlignment="1">
      <alignment horizontal="center" vertical="center"/>
    </xf>
    <xf numFmtId="0" fontId="24" fillId="0" borderId="120" xfId="0" applyFont="1" applyBorder="1">
      <alignment vertical="center"/>
    </xf>
    <xf numFmtId="0" fontId="24" fillId="0" borderId="120" xfId="0" applyFont="1" applyBorder="1" applyAlignment="1">
      <alignment horizontal="center" vertical="center"/>
    </xf>
    <xf numFmtId="0" fontId="24" fillId="0" borderId="123" xfId="0" applyFont="1" applyBorder="1">
      <alignment vertical="center"/>
    </xf>
    <xf numFmtId="0" fontId="7" fillId="0" borderId="120" xfId="2" applyFont="1" applyFill="1" applyBorder="1" applyAlignment="1" applyProtection="1">
      <alignment horizontal="center" vertical="center" wrapText="1"/>
    </xf>
    <xf numFmtId="0" fontId="24" fillId="0" borderId="120" xfId="0" applyFont="1" applyFill="1" applyBorder="1">
      <alignment vertical="center"/>
    </xf>
    <xf numFmtId="0" fontId="24" fillId="0" borderId="120" xfId="0" applyFont="1" applyFill="1" applyBorder="1" applyAlignment="1">
      <alignment horizontal="center" vertical="center"/>
    </xf>
    <xf numFmtId="0" fontId="24" fillId="0" borderId="1" xfId="0" applyFont="1" applyFill="1" applyBorder="1">
      <alignment vertical="center"/>
    </xf>
    <xf numFmtId="0" fontId="24"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8" fontId="21" fillId="0" borderId="50" xfId="0" applyNumberFormat="1" applyFont="1" applyFill="1" applyBorder="1" applyAlignment="1">
      <alignment horizontal="center" vertical="center"/>
    </xf>
    <xf numFmtId="178" fontId="21" fillId="0" borderId="15" xfId="0" applyNumberFormat="1" applyFont="1" applyFill="1" applyBorder="1" applyAlignment="1">
      <alignment horizontal="center" vertical="center"/>
    </xf>
    <xf numFmtId="178" fontId="21" fillId="0" borderId="12" xfId="0" applyNumberFormat="1" applyFont="1" applyFill="1" applyBorder="1" applyAlignment="1">
      <alignment horizontal="center" vertical="center"/>
    </xf>
    <xf numFmtId="178" fontId="21" fillId="0" borderId="16" xfId="0"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32"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21" fillId="0" borderId="67"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9" xfId="0" applyFont="1" applyFill="1" applyBorder="1" applyAlignment="1">
      <alignment horizontal="center" vertical="center"/>
    </xf>
    <xf numFmtId="179" fontId="21" fillId="4" borderId="93" xfId="0" applyNumberFormat="1" applyFont="1" applyFill="1" applyBorder="1" applyAlignment="1">
      <alignment vertical="center"/>
    </xf>
    <xf numFmtId="179" fontId="21" fillId="4" borderId="68" xfId="0" applyNumberFormat="1" applyFont="1" applyFill="1" applyBorder="1" applyAlignment="1">
      <alignment vertical="center"/>
    </xf>
    <xf numFmtId="179" fontId="21" fillId="4" borderId="69" xfId="0" applyNumberFormat="1" applyFont="1" applyFill="1" applyBorder="1" applyAlignment="1">
      <alignment vertical="center"/>
    </xf>
    <xf numFmtId="0" fontId="1" fillId="0" borderId="93"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1" fillId="0" borderId="70"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176" fontId="1" fillId="4" borderId="144" xfId="0" applyNumberFormat="1" applyFont="1" applyFill="1" applyBorder="1" applyAlignment="1">
      <alignment horizontal="righ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176" fontId="1" fillId="4" borderId="36" xfId="0" applyNumberFormat="1" applyFont="1" applyFill="1" applyBorder="1" applyAlignment="1">
      <alignment horizontal="right"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93"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93" xfId="0" applyNumberFormat="1" applyFont="1" applyFill="1" applyBorder="1" applyAlignment="1">
      <alignment horizontal="center" vertical="center"/>
    </xf>
    <xf numFmtId="177" fontId="1" fillId="0" borderId="68" xfId="0" applyNumberFormat="1" applyFont="1" applyFill="1" applyBorder="1" applyAlignment="1">
      <alignment horizontal="center" vertical="center"/>
    </xf>
    <xf numFmtId="177" fontId="1" fillId="0" borderId="69" xfId="0" applyNumberFormat="1" applyFont="1" applyFill="1" applyBorder="1" applyAlignment="1">
      <alignment horizontal="center" vertical="center"/>
    </xf>
    <xf numFmtId="0" fontId="1" fillId="0" borderId="93"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25"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24" fillId="0" borderId="15" xfId="0" applyNumberFormat="1" applyFont="1" applyFill="1" applyBorder="1" applyAlignment="1">
      <alignment horizontal="center" vertical="center"/>
    </xf>
    <xf numFmtId="177" fontId="24" fillId="0" borderId="12" xfId="0" applyNumberFormat="1" applyFont="1" applyFill="1" applyBorder="1" applyAlignment="1">
      <alignment horizontal="center" vertical="center"/>
    </xf>
    <xf numFmtId="177" fontId="24" fillId="0" borderId="16" xfId="0" applyNumberFormat="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4" borderId="14"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9" fillId="4" borderId="15" xfId="1" applyFont="1" applyFill="1" applyBorder="1" applyAlignment="1">
      <alignment horizontal="left" vertical="center" wrapText="1"/>
    </xf>
    <xf numFmtId="0" fontId="9" fillId="4" borderId="12" xfId="1" applyFont="1" applyFill="1" applyBorder="1" applyAlignment="1">
      <alignment horizontal="left" vertical="center" wrapText="1"/>
    </xf>
    <xf numFmtId="0" fontId="9" fillId="4" borderId="16" xfId="1" applyFont="1" applyFill="1" applyBorder="1" applyAlignment="1">
      <alignment horizontal="left"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177" fontId="1" fillId="0" borderId="75" xfId="0" applyNumberFormat="1" applyFont="1" applyFill="1" applyBorder="1" applyAlignment="1">
      <alignment horizontal="center" vertical="center"/>
    </xf>
    <xf numFmtId="177" fontId="1" fillId="0" borderId="73" xfId="0" applyNumberFormat="1" applyFont="1" applyFill="1" applyBorder="1" applyAlignment="1">
      <alignment horizontal="center" vertical="center"/>
    </xf>
    <xf numFmtId="177" fontId="1" fillId="0" borderId="74"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26" xfId="1" applyFont="1" applyFill="1" applyBorder="1" applyAlignment="1">
      <alignment horizontal="center" vertical="center"/>
    </xf>
    <xf numFmtId="176" fontId="1" fillId="4" borderId="15" xfId="1" applyNumberFormat="1" applyFont="1" applyFill="1" applyBorder="1" applyAlignment="1">
      <alignment horizontal="right" vertical="center"/>
    </xf>
    <xf numFmtId="176" fontId="1" fillId="4" borderId="12" xfId="1" applyNumberFormat="1" applyFont="1" applyFill="1" applyBorder="1" applyAlignment="1">
      <alignment horizontal="right" vertical="center"/>
    </xf>
    <xf numFmtId="176" fontId="1" fillId="4" borderId="17" xfId="1" applyNumberFormat="1" applyFont="1" applyFill="1" applyBorder="1" applyAlignment="1">
      <alignment horizontal="right" vertical="center"/>
    </xf>
    <xf numFmtId="0" fontId="24" fillId="0" borderId="0" xfId="0" applyFont="1" applyFill="1" applyBorder="1" applyAlignment="1">
      <alignment horizontal="center" vertical="center"/>
    </xf>
    <xf numFmtId="0" fontId="24" fillId="0" borderId="139" xfId="0" applyFont="1" applyFill="1" applyBorder="1" applyAlignment="1">
      <alignment horizontal="center" vertical="center" wrapText="1"/>
    </xf>
    <xf numFmtId="0" fontId="24" fillId="0" borderId="140" xfId="0" applyFont="1" applyFill="1" applyBorder="1" applyAlignment="1">
      <alignment horizontal="center" vertical="center" wrapText="1"/>
    </xf>
    <xf numFmtId="0" fontId="24" fillId="0" borderId="141"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38" xfId="0"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66" xfId="0" applyFont="1" applyFill="1" applyBorder="1" applyAlignment="1">
      <alignment horizontal="center" vertical="center"/>
    </xf>
    <xf numFmtId="0" fontId="24" fillId="0" borderId="138" xfId="0" applyFont="1" applyFill="1" applyBorder="1" applyAlignment="1">
      <alignment horizontal="center" vertical="center"/>
    </xf>
    <xf numFmtId="0" fontId="24" fillId="0" borderId="140" xfId="0" applyFont="1" applyFill="1" applyBorder="1" applyAlignment="1">
      <alignment horizontal="center" vertical="center"/>
    </xf>
    <xf numFmtId="0" fontId="19" fillId="0" borderId="15"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6" xfId="0" applyFont="1" applyFill="1" applyBorder="1" applyAlignment="1">
      <alignment horizontal="left" vertical="center" wrapText="1"/>
    </xf>
    <xf numFmtId="176" fontId="21" fillId="0" borderId="15" xfId="0" applyNumberFormat="1" applyFont="1" applyFill="1" applyBorder="1" applyAlignment="1">
      <alignment horizontal="right" vertical="center"/>
    </xf>
    <xf numFmtId="176" fontId="21" fillId="0" borderId="12" xfId="0" applyNumberFormat="1" applyFont="1" applyFill="1" applyBorder="1" applyAlignment="1">
      <alignment horizontal="right" vertical="center"/>
    </xf>
    <xf numFmtId="176" fontId="21" fillId="0" borderId="17" xfId="0" applyNumberFormat="1" applyFont="1" applyFill="1" applyBorder="1" applyAlignment="1">
      <alignment horizontal="right" vertical="center"/>
    </xf>
    <xf numFmtId="0" fontId="1" fillId="4" borderId="15" xfId="1" applyFont="1" applyFill="1" applyBorder="1" applyAlignment="1">
      <alignment horizontal="center" vertical="center"/>
    </xf>
    <xf numFmtId="0" fontId="9" fillId="4" borderId="15"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0" fontId="1" fillId="0" borderId="92"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9" fillId="0" borderId="93" xfId="0" applyFont="1" applyFill="1" applyBorder="1" applyAlignment="1">
      <alignment horizontal="left" vertical="center" wrapText="1"/>
    </xf>
    <xf numFmtId="0" fontId="21" fillId="0" borderId="68" xfId="0" applyFont="1" applyFill="1" applyBorder="1" applyAlignment="1">
      <alignment horizontal="left" vertical="center"/>
    </xf>
    <xf numFmtId="0" fontId="21" fillId="0" borderId="69" xfId="0" applyFont="1" applyFill="1" applyBorder="1" applyAlignment="1">
      <alignment horizontal="left" vertical="center"/>
    </xf>
    <xf numFmtId="176" fontId="21" fillId="0" borderId="93" xfId="0" applyNumberFormat="1" applyFont="1" applyFill="1" applyBorder="1" applyAlignment="1">
      <alignment horizontal="right" vertical="center"/>
    </xf>
    <xf numFmtId="176" fontId="21" fillId="0" borderId="68" xfId="0" applyNumberFormat="1" applyFont="1" applyFill="1" applyBorder="1" applyAlignment="1">
      <alignment horizontal="right" vertical="center"/>
    </xf>
    <xf numFmtId="176" fontId="21" fillId="0" borderId="69" xfId="0" applyNumberFormat="1" applyFont="1" applyFill="1" applyBorder="1" applyAlignment="1">
      <alignment horizontal="right" vertical="center"/>
    </xf>
    <xf numFmtId="0" fontId="1" fillId="0"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6" xfId="1"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4" fillId="0" borderId="2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2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71"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3" fillId="0" borderId="1" xfId="1" applyFont="1" applyBorder="1" applyAlignment="1">
      <alignment horizontal="center" vertical="center"/>
    </xf>
    <xf numFmtId="183" fontId="1" fillId="0" borderId="1" xfId="1" quotePrefix="1" applyNumberFormat="1" applyFont="1" applyBorder="1" applyAlignment="1">
      <alignment horizontal="center" vertical="center"/>
    </xf>
    <xf numFmtId="183"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2" xfId="1" applyFont="1" applyBorder="1" applyAlignment="1">
      <alignment horizontal="center" vertical="center" wrapText="1" shrinkToFit="1"/>
    </xf>
    <xf numFmtId="0" fontId="9" fillId="0" borderId="12" xfId="1" applyFont="1" applyBorder="1" applyAlignment="1">
      <alignment horizontal="center" vertical="center" shrinkToFit="1"/>
    </xf>
    <xf numFmtId="0" fontId="9"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2" fillId="0" borderId="12" xfId="4" applyFont="1" applyFill="1" applyBorder="1" applyAlignment="1" applyProtection="1">
      <alignment horizontal="center" vertical="center" wrapText="1"/>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24"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177" fontId="24"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20" fillId="0" borderId="4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wrapText="1" shrinkToFit="1"/>
    </xf>
    <xf numFmtId="0" fontId="1" fillId="0" borderId="50" xfId="1" applyFont="1" applyBorder="1" applyAlignment="1">
      <alignment horizontal="center" vertical="center" shrinkToFit="1"/>
    </xf>
    <xf numFmtId="0" fontId="24" fillId="4" borderId="50" xfId="0" applyFont="1" applyFill="1" applyBorder="1" applyAlignment="1">
      <alignment horizontal="center" vertical="center" wrapText="1"/>
    </xf>
    <xf numFmtId="0" fontId="24" fillId="4" borderId="50" xfId="0"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50" xfId="1" applyFont="1" applyFill="1" applyBorder="1" applyAlignment="1">
      <alignment horizontal="center" vertical="center" wrapText="1" shrinkToFit="1"/>
    </xf>
    <xf numFmtId="0" fontId="1" fillId="0" borderId="50" xfId="1" applyFont="1" applyFill="1" applyBorder="1" applyAlignment="1">
      <alignment horizontal="center" vertical="center" shrinkToFit="1"/>
    </xf>
    <xf numFmtId="0" fontId="1" fillId="0" borderId="17" xfId="1" applyFont="1" applyFill="1" applyBorder="1" applyAlignment="1">
      <alignment horizontal="center" vertical="center"/>
    </xf>
    <xf numFmtId="0" fontId="1" fillId="0" borderId="61" xfId="1" applyFont="1" applyBorder="1" applyAlignment="1">
      <alignment horizontal="center" vertical="center"/>
    </xf>
    <xf numFmtId="0" fontId="1" fillId="0" borderId="15" xfId="1" applyFont="1" applyBorder="1" applyAlignment="1">
      <alignment horizontal="center" vertical="center"/>
    </xf>
    <xf numFmtId="0" fontId="1" fillId="0" borderId="50"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46" xfId="1" applyFont="1" applyBorder="1" applyAlignment="1">
      <alignment horizontal="center" vertical="center"/>
    </xf>
    <xf numFmtId="0" fontId="1" fillId="0" borderId="53" xfId="1" applyFont="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20" fillId="0" borderId="16" xfId="0" applyFont="1" applyFill="1" applyBorder="1" applyAlignment="1">
      <alignment horizontal="center" vertical="center" wrapText="1"/>
    </xf>
    <xf numFmtId="0" fontId="19" fillId="0" borderId="28" xfId="0" applyFont="1" applyFill="1" applyBorder="1" applyAlignment="1">
      <alignment horizontal="center" vertical="center" wrapText="1" shrinkToFit="1"/>
    </xf>
    <xf numFmtId="0" fontId="19" fillId="0" borderId="19"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9" fillId="4" borderId="20" xfId="0" applyFont="1" applyFill="1" applyBorder="1" applyAlignment="1">
      <alignment horizontal="left" vertical="center" wrapText="1"/>
    </xf>
    <xf numFmtId="0" fontId="9" fillId="4" borderId="19" xfId="0" applyFont="1" applyFill="1" applyBorder="1" applyAlignment="1">
      <alignment horizontal="left" vertical="center"/>
    </xf>
    <xf numFmtId="0" fontId="9" fillId="4" borderId="27" xfId="0" applyFont="1" applyFill="1" applyBorder="1" applyAlignment="1">
      <alignment horizontal="left" vertical="center"/>
    </xf>
    <xf numFmtId="0" fontId="9" fillId="4" borderId="43" xfId="0" applyFont="1" applyFill="1" applyBorder="1" applyAlignment="1">
      <alignment horizontal="left" vertical="center"/>
    </xf>
    <xf numFmtId="0" fontId="9" fillId="4" borderId="46" xfId="0" applyFont="1" applyFill="1" applyBorder="1" applyAlignment="1">
      <alignment horizontal="left" vertical="center"/>
    </xf>
    <xf numFmtId="0" fontId="9" fillId="4" borderId="44" xfId="0" applyFont="1" applyFill="1" applyBorder="1" applyAlignment="1">
      <alignment horizontal="left" vertical="center"/>
    </xf>
    <xf numFmtId="0" fontId="13"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0"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29"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9" fillId="0" borderId="7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20" xfId="1" applyFont="1" applyFill="1" applyBorder="1" applyAlignment="1">
      <alignment horizontal="center" vertical="center"/>
    </xf>
    <xf numFmtId="0" fontId="1" fillId="0" borderId="27"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1" fillId="2" borderId="85" xfId="1" applyFont="1" applyFill="1" applyBorder="1" applyAlignment="1">
      <alignment horizontal="center" vertical="center" textRotation="255" wrapText="1"/>
    </xf>
    <xf numFmtId="0" fontId="1" fillId="0" borderId="86"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7" xfId="1" applyFont="1" applyFill="1" applyBorder="1" applyAlignment="1">
      <alignment vertical="center" wrapText="1"/>
    </xf>
    <xf numFmtId="0" fontId="1" fillId="0" borderId="88" xfId="1" applyFont="1" applyBorder="1" applyAlignment="1">
      <alignment vertical="center" wrapText="1"/>
    </xf>
    <xf numFmtId="0" fontId="1" fillId="0" borderId="88" xfId="1" applyFont="1" applyBorder="1" applyAlignment="1">
      <alignment vertical="center"/>
    </xf>
    <xf numFmtId="0" fontId="24" fillId="0" borderId="89" xfId="0" applyFont="1" applyBorder="1" applyAlignment="1">
      <alignment horizontal="center" vertical="center"/>
    </xf>
    <xf numFmtId="0" fontId="24" fillId="0" borderId="88" xfId="0" applyFont="1" applyBorder="1" applyAlignment="1">
      <alignment horizontal="center" vertical="center"/>
    </xf>
    <xf numFmtId="0" fontId="24" fillId="0" borderId="133" xfId="0" applyFont="1" applyBorder="1" applyAlignment="1">
      <alignment horizontal="center" vertical="center"/>
    </xf>
    <xf numFmtId="0" fontId="9" fillId="4" borderId="152" xfId="0" applyFont="1" applyFill="1" applyBorder="1" applyAlignment="1">
      <alignment horizontal="left" vertical="center" wrapText="1"/>
    </xf>
    <xf numFmtId="0" fontId="9" fillId="4" borderId="153" xfId="0" applyFont="1" applyFill="1" applyBorder="1" applyAlignment="1">
      <alignment horizontal="left" vertical="center" wrapText="1"/>
    </xf>
    <xf numFmtId="0" fontId="9" fillId="4" borderId="154" xfId="0" applyFont="1" applyFill="1" applyBorder="1" applyAlignment="1">
      <alignment horizontal="left" vertical="center" wrapText="1"/>
    </xf>
    <xf numFmtId="0" fontId="9" fillId="4" borderId="71"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9" fillId="4" borderId="65" xfId="0" applyFont="1" applyFill="1" applyBorder="1" applyAlignment="1">
      <alignment horizontal="left" vertical="center" wrapText="1"/>
    </xf>
    <xf numFmtId="0" fontId="1" fillId="0" borderId="90"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91"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2" xfId="1" applyFont="1" applyFill="1" applyBorder="1" applyAlignment="1">
      <alignment vertical="center"/>
    </xf>
    <xf numFmtId="0" fontId="1" fillId="0" borderId="68" xfId="1" applyFont="1" applyBorder="1" applyAlignment="1">
      <alignment vertical="center"/>
    </xf>
    <xf numFmtId="0" fontId="1" fillId="0" borderId="93" xfId="1" applyFont="1" applyBorder="1" applyAlignment="1">
      <alignment horizontal="center" vertical="center"/>
    </xf>
    <xf numFmtId="0" fontId="24"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0" xfId="1" applyFont="1" applyFill="1" applyBorder="1" applyAlignment="1">
      <alignment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1" fillId="0" borderId="92"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91" xfId="1" applyFont="1" applyFill="1" applyBorder="1" applyAlignment="1">
      <alignment vertical="center"/>
    </xf>
    <xf numFmtId="0" fontId="1" fillId="0" borderId="73" xfId="1" applyFont="1" applyBorder="1" applyAlignment="1">
      <alignment vertical="center"/>
    </xf>
    <xf numFmtId="0" fontId="1" fillId="0" borderId="35" xfId="1" applyFont="1" applyBorder="1" applyAlignment="1">
      <alignment vertical="center"/>
    </xf>
    <xf numFmtId="0" fontId="24" fillId="0" borderId="75" xfId="0" applyFont="1" applyBorder="1" applyAlignment="1">
      <alignment horizontal="center" vertical="center"/>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4"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15" xfId="1" applyFont="1" applyFill="1" applyBorder="1" applyAlignment="1">
      <alignment vertical="center"/>
    </xf>
    <xf numFmtId="0" fontId="11" fillId="0" borderId="116" xfId="1" applyFont="1" applyFill="1" applyBorder="1" applyAlignment="1">
      <alignment vertical="center" wrapText="1"/>
    </xf>
    <xf numFmtId="0" fontId="1" fillId="0" borderId="79" xfId="1" applyFont="1" applyFill="1" applyBorder="1" applyAlignment="1">
      <alignment vertical="center" wrapText="1"/>
    </xf>
    <xf numFmtId="0" fontId="1" fillId="0" borderId="114" xfId="1" applyFont="1" applyFill="1" applyBorder="1" applyAlignment="1">
      <alignment vertical="center" wrapText="1"/>
    </xf>
    <xf numFmtId="0" fontId="17" fillId="0" borderId="104" xfId="1" applyFont="1" applyFill="1" applyBorder="1" applyAlignment="1">
      <alignment vertical="center"/>
    </xf>
    <xf numFmtId="0" fontId="1" fillId="0" borderId="105" xfId="1" applyFont="1" applyFill="1" applyBorder="1" applyAlignment="1">
      <alignment vertical="center"/>
    </xf>
    <xf numFmtId="0" fontId="17" fillId="0" borderId="106" xfId="1" applyFont="1" applyFill="1" applyBorder="1" applyAlignment="1">
      <alignment vertical="center"/>
    </xf>
    <xf numFmtId="0" fontId="1" fillId="0" borderId="73" xfId="1" applyFont="1" applyFill="1" applyBorder="1" applyAlignment="1">
      <alignment vertical="center"/>
    </xf>
    <xf numFmtId="0" fontId="1" fillId="0" borderId="107" xfId="1" applyFont="1" applyFill="1" applyBorder="1" applyAlignment="1">
      <alignment vertical="center"/>
    </xf>
    <xf numFmtId="0" fontId="1" fillId="0" borderId="108"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09"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34" xfId="1" applyFont="1" applyFill="1" applyBorder="1" applyAlignment="1">
      <alignment horizontal="left" vertical="center" wrapText="1"/>
    </xf>
    <xf numFmtId="0" fontId="1" fillId="0" borderId="135" xfId="1" applyFont="1" applyFill="1" applyBorder="1" applyAlignment="1">
      <alignment horizontal="left" vertical="center" wrapText="1"/>
    </xf>
    <xf numFmtId="0" fontId="1" fillId="0" borderId="136" xfId="1" applyFont="1" applyFill="1" applyBorder="1" applyAlignment="1">
      <alignment horizontal="left" vertical="center" wrapText="1"/>
    </xf>
    <xf numFmtId="0" fontId="1" fillId="0" borderId="110" xfId="1" applyFont="1" applyFill="1" applyBorder="1" applyAlignment="1">
      <alignment horizontal="center" vertical="center" wrapText="1"/>
    </xf>
    <xf numFmtId="0" fontId="1" fillId="0" borderId="111" xfId="1" applyFont="1" applyFill="1" applyBorder="1" applyAlignment="1">
      <alignment horizontal="center" vertical="center"/>
    </xf>
    <xf numFmtId="0" fontId="1" fillId="0" borderId="112" xfId="1" applyFont="1" applyFill="1" applyBorder="1" applyAlignment="1">
      <alignment horizontal="center" vertical="center"/>
    </xf>
    <xf numFmtId="0" fontId="1" fillId="0" borderId="137" xfId="1" applyFont="1" applyFill="1" applyBorder="1" applyAlignment="1">
      <alignment horizontal="left" vertical="center" wrapText="1"/>
    </xf>
    <xf numFmtId="0" fontId="1" fillId="0" borderId="111" xfId="1" applyFont="1" applyFill="1" applyBorder="1" applyAlignment="1">
      <alignment horizontal="left" vertical="center" wrapText="1"/>
    </xf>
    <xf numFmtId="0" fontId="1" fillId="0" borderId="113" xfId="1" applyFont="1" applyFill="1" applyBorder="1" applyAlignment="1">
      <alignment horizontal="left" vertical="center" wrapText="1"/>
    </xf>
    <xf numFmtId="0" fontId="1" fillId="0" borderId="149"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7" xfId="1" applyFont="1" applyBorder="1" applyAlignment="1">
      <alignment vertical="center"/>
    </xf>
    <xf numFmtId="0" fontId="24" fillId="0" borderId="150" xfId="0" applyFont="1" applyBorder="1" applyAlignment="1">
      <alignment horizontal="center" vertical="center"/>
    </xf>
    <xf numFmtId="0" fontId="24" fillId="0" borderId="97" xfId="0" applyFont="1" applyBorder="1" applyAlignment="1">
      <alignment horizontal="center" vertical="center"/>
    </xf>
    <xf numFmtId="0" fontId="24" fillId="0" borderId="151" xfId="0" applyFont="1" applyBorder="1" applyAlignment="1">
      <alignment horizontal="center" vertical="center"/>
    </xf>
    <xf numFmtId="0" fontId="1" fillId="0" borderId="71" xfId="1" applyFont="1" applyFill="1" applyBorder="1" applyAlignment="1">
      <alignment horizontal="center" vertical="center"/>
    </xf>
    <xf numFmtId="0" fontId="1" fillId="0" borderId="66" xfId="1" applyFont="1" applyBorder="1" applyAlignment="1">
      <alignment horizontal="center" vertical="center"/>
    </xf>
    <xf numFmtId="0" fontId="1" fillId="0" borderId="71"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7" fillId="3" borderId="94" xfId="1" applyFont="1" applyFill="1" applyBorder="1" applyAlignment="1">
      <alignment horizontal="center" vertical="center" wrapText="1"/>
    </xf>
    <xf numFmtId="0" fontId="1" fillId="3" borderId="95" xfId="1" applyFont="1" applyFill="1" applyBorder="1" applyAlignment="1">
      <alignment horizontal="center" vertical="center" wrapText="1"/>
    </xf>
    <xf numFmtId="0" fontId="17" fillId="3" borderId="96" xfId="1" applyFont="1" applyFill="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Border="1" applyAlignment="1">
      <alignment horizontal="center" vertical="center" wrapText="1"/>
    </xf>
    <xf numFmtId="0" fontId="1" fillId="3" borderId="99" xfId="1" applyFont="1" applyFill="1" applyBorder="1" applyAlignment="1">
      <alignment horizontal="center" vertical="center" wrapText="1"/>
    </xf>
    <xf numFmtId="0" fontId="1" fillId="0" borderId="0" xfId="1" applyFont="1" applyBorder="1" applyAlignment="1">
      <alignment vertical="center"/>
    </xf>
    <xf numFmtId="0" fontId="17" fillId="0" borderId="100" xfId="1" applyFont="1" applyFill="1" applyBorder="1" applyAlignment="1">
      <alignment vertical="center"/>
    </xf>
    <xf numFmtId="0" fontId="1" fillId="0" borderId="101" xfId="1" applyFont="1" applyFill="1" applyBorder="1" applyAlignment="1">
      <alignment vertical="center"/>
    </xf>
    <xf numFmtId="0" fontId="17" fillId="0" borderId="102" xfId="1" applyFont="1" applyFill="1" applyBorder="1" applyAlignment="1">
      <alignment vertical="center"/>
    </xf>
    <xf numFmtId="0" fontId="1" fillId="0" borderId="34" xfId="1" applyFont="1" applyFill="1" applyBorder="1" applyAlignment="1">
      <alignment vertical="center"/>
    </xf>
    <xf numFmtId="0" fontId="1" fillId="0" borderId="103" xfId="1" applyFont="1" applyFill="1" applyBorder="1" applyAlignment="1">
      <alignment vertical="center"/>
    </xf>
    <xf numFmtId="0" fontId="1" fillId="0" borderId="102" xfId="1" applyFont="1" applyBorder="1" applyAlignment="1">
      <alignment vertical="center"/>
    </xf>
    <xf numFmtId="0" fontId="1" fillId="0" borderId="79" xfId="1" applyFont="1" applyFill="1" applyBorder="1" applyAlignment="1">
      <alignment vertical="center" textRotation="255"/>
    </xf>
    <xf numFmtId="0" fontId="1" fillId="0" borderId="115" xfId="1" applyFont="1" applyFill="1" applyBorder="1" applyAlignment="1">
      <alignment vertical="center" textRotation="255"/>
    </xf>
    <xf numFmtId="0" fontId="1" fillId="0" borderId="114"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78" xfId="1" applyFont="1" applyFill="1" applyBorder="1" applyAlignment="1">
      <alignment horizontal="left" vertical="center" wrapText="1"/>
    </xf>
    <xf numFmtId="0" fontId="1" fillId="4" borderId="79" xfId="1" applyFont="1" applyFill="1" applyBorder="1" applyAlignment="1">
      <alignment horizontal="left" vertical="center"/>
    </xf>
    <xf numFmtId="0" fontId="1" fillId="4" borderId="114" xfId="1" applyFont="1" applyFill="1" applyBorder="1" applyAlignment="1">
      <alignment horizontal="left"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7" xfId="1" applyFont="1" applyFill="1" applyBorder="1" applyAlignment="1">
      <alignment horizontal="left" vertical="center"/>
    </xf>
    <xf numFmtId="0" fontId="1" fillId="0" borderId="118"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25" fillId="0" borderId="81" xfId="0" quotePrefix="1" applyFont="1" applyFill="1" applyBorder="1" applyAlignment="1">
      <alignment horizontal="center" vertical="center" shrinkToFit="1"/>
    </xf>
    <xf numFmtId="0" fontId="18" fillId="0" borderId="79" xfId="0" applyFont="1" applyFill="1" applyBorder="1" applyAlignment="1">
      <alignment horizontal="center" vertical="center" shrinkToFit="1"/>
    </xf>
    <xf numFmtId="0" fontId="18" fillId="0" borderId="80" xfId="0" applyFont="1" applyFill="1" applyBorder="1" applyAlignment="1">
      <alignment horizontal="center" vertical="center" shrinkToFit="1"/>
    </xf>
    <xf numFmtId="0" fontId="26" fillId="0" borderId="155" xfId="0" quotePrefix="1" applyFont="1" applyBorder="1" applyAlignment="1">
      <alignment horizontal="center" vertical="center"/>
    </xf>
    <xf numFmtId="0" fontId="5" fillId="0" borderId="155" xfId="0" applyFont="1" applyBorder="1" applyAlignment="1">
      <alignment horizontal="center" vertical="center"/>
    </xf>
    <xf numFmtId="0" fontId="1" fillId="3" borderId="155" xfId="1" applyFont="1" applyFill="1" applyBorder="1" applyAlignment="1">
      <alignment horizontal="center" vertical="center"/>
    </xf>
    <xf numFmtId="0" fontId="5" fillId="0" borderId="81" xfId="1" quotePrefix="1" applyFont="1" applyBorder="1" applyAlignment="1">
      <alignment horizontal="center" vertical="center"/>
    </xf>
    <xf numFmtId="0" fontId="5" fillId="0" borderId="79" xfId="1" applyFont="1" applyBorder="1" applyAlignment="1">
      <alignment horizontal="center" vertical="center"/>
    </xf>
    <xf numFmtId="0" fontId="5" fillId="0" borderId="114" xfId="1" applyFont="1" applyBorder="1" applyAlignment="1">
      <alignment horizontal="center" vertical="center"/>
    </xf>
    <xf numFmtId="0" fontId="11" fillId="2" borderId="119"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9" xfId="1" applyFont="1" applyFill="1" applyBorder="1" applyAlignment="1">
      <alignment horizontal="center" vertical="center" wrapText="1"/>
    </xf>
    <xf numFmtId="0" fontId="1" fillId="0" borderId="7" xfId="1" applyFont="1" applyFill="1" applyBorder="1" applyAlignment="1">
      <alignment horizontal="center" vertical="center"/>
    </xf>
    <xf numFmtId="0" fontId="1" fillId="0" borderId="10" xfId="1" applyFont="1" applyFill="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4" fillId="0" borderId="19" xfId="0" applyFont="1" applyFill="1" applyBorder="1" applyAlignment="1">
      <alignment horizontal="center" vertical="center"/>
    </xf>
    <xf numFmtId="0" fontId="21" fillId="0" borderId="16" xfId="0" applyFont="1" applyFill="1" applyBorder="1" applyAlignment="1">
      <alignment horizontal="center" vertical="center"/>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24" fillId="0" borderId="46" xfId="0" applyFont="1" applyFill="1" applyBorder="1" applyAlignment="1">
      <alignment horizontal="center" vertical="center"/>
    </xf>
    <xf numFmtId="0" fontId="1" fillId="4" borderId="17" xfId="1" applyFont="1" applyFill="1" applyBorder="1" applyAlignment="1">
      <alignment horizontal="center" vertical="center"/>
    </xf>
    <xf numFmtId="0" fontId="21" fillId="0" borderId="50" xfId="0" applyFont="1" applyFill="1" applyBorder="1" applyAlignment="1">
      <alignment vertical="center"/>
    </xf>
    <xf numFmtId="178" fontId="21" fillId="4" borderId="15" xfId="0" applyNumberFormat="1" applyFont="1" applyFill="1" applyBorder="1" applyAlignment="1">
      <alignment horizontal="center" vertical="center"/>
    </xf>
    <xf numFmtId="178" fontId="21" fillId="4" borderId="12" xfId="0" applyNumberFormat="1" applyFont="1" applyFill="1" applyBorder="1" applyAlignment="1">
      <alignment horizontal="center" vertical="center"/>
    </xf>
    <xf numFmtId="178" fontId="21" fillId="4" borderId="16" xfId="0" applyNumberFormat="1" applyFont="1" applyFill="1" applyBorder="1" applyAlignment="1">
      <alignment horizontal="center" vertical="center"/>
    </xf>
    <xf numFmtId="0" fontId="21" fillId="0" borderId="50" xfId="0" applyFont="1" applyFill="1" applyBorder="1" applyAlignment="1">
      <alignment vertical="center" wrapText="1"/>
    </xf>
    <xf numFmtId="0" fontId="21" fillId="4" borderId="50" xfId="0" applyFont="1" applyFill="1" applyBorder="1" applyAlignment="1">
      <alignment vertical="center"/>
    </xf>
    <xf numFmtId="0" fontId="1" fillId="2" borderId="50" xfId="1" applyFont="1" applyFill="1" applyBorder="1" applyAlignment="1">
      <alignment vertical="center"/>
    </xf>
    <xf numFmtId="0" fontId="1" fillId="0" borderId="16" xfId="1" applyFont="1" applyBorder="1" applyAlignment="1">
      <alignment vertical="center"/>
    </xf>
    <xf numFmtId="0" fontId="21" fillId="0" borderId="15" xfId="0" applyFont="1" applyFill="1" applyBorder="1" applyAlignment="1">
      <alignment vertical="center" wrapText="1"/>
    </xf>
    <xf numFmtId="0" fontId="21" fillId="0" borderId="12" xfId="0" applyFont="1" applyFill="1" applyBorder="1" applyAlignment="1">
      <alignment vertical="center"/>
    </xf>
    <xf numFmtId="0" fontId="21" fillId="0" borderId="16" xfId="0" applyFont="1" applyFill="1" applyBorder="1" applyAlignment="1">
      <alignment vertical="center"/>
    </xf>
    <xf numFmtId="178" fontId="21" fillId="0" borderId="15" xfId="5" applyNumberFormat="1" applyFont="1" applyFill="1" applyBorder="1" applyAlignment="1">
      <alignment horizontal="center" vertical="center"/>
    </xf>
    <xf numFmtId="178" fontId="21" fillId="0" borderId="12" xfId="5" applyNumberFormat="1" applyFont="1" applyFill="1" applyBorder="1" applyAlignment="1">
      <alignment horizontal="center" vertical="center"/>
    </xf>
    <xf numFmtId="178" fontId="21" fillId="0" borderId="16" xfId="5" applyNumberFormat="1" applyFont="1" applyFill="1" applyBorder="1" applyAlignment="1">
      <alignment horizontal="center" vertical="center"/>
    </xf>
    <xf numFmtId="0" fontId="21" fillId="0" borderId="28"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45"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44" xfId="0" applyFont="1" applyFill="1" applyBorder="1" applyAlignment="1">
      <alignment horizontal="left" vertical="center"/>
    </xf>
    <xf numFmtId="0" fontId="1" fillId="2" borderId="28" xfId="1" applyFont="1" applyFill="1" applyBorder="1" applyAlignment="1">
      <alignment horizontal="right" vertical="center"/>
    </xf>
    <xf numFmtId="0" fontId="1" fillId="2" borderId="27" xfId="1" applyFont="1" applyFill="1" applyBorder="1" applyAlignment="1">
      <alignment horizontal="right" vertical="center"/>
    </xf>
    <xf numFmtId="0" fontId="1" fillId="2" borderId="45" xfId="1" applyFont="1" applyFill="1" applyBorder="1" applyAlignment="1">
      <alignment horizontal="right" vertical="center"/>
    </xf>
    <xf numFmtId="0" fontId="1" fillId="2" borderId="44" xfId="1" applyFont="1" applyFill="1" applyBorder="1" applyAlignment="1">
      <alignment horizontal="right"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50" xfId="0" applyFont="1" applyBorder="1" applyAlignment="1">
      <alignment vertical="center" wrapText="1"/>
    </xf>
    <xf numFmtId="0" fontId="24" fillId="0" borderId="50" xfId="0" applyFont="1" applyBorder="1" applyAlignment="1">
      <alignment vertical="center"/>
    </xf>
    <xf numFmtId="0" fontId="1" fillId="0" borderId="50" xfId="1" applyFont="1" applyBorder="1" applyAlignment="1">
      <alignment horizontal="center" vertical="center" wrapText="1"/>
    </xf>
    <xf numFmtId="0" fontId="1" fillId="0" borderId="50" xfId="1" applyFont="1" applyBorder="1" applyAlignment="1">
      <alignment vertical="center" wrapText="1"/>
    </xf>
    <xf numFmtId="0" fontId="1" fillId="0" borderId="50"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9" fillId="0" borderId="15"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6" xfId="0" applyFont="1" applyFill="1" applyBorder="1" applyAlignment="1">
      <alignment horizontal="center" vertical="center"/>
    </xf>
    <xf numFmtId="0" fontId="7" fillId="0" borderId="131"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0"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21" fillId="0" borderId="15"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179" fontId="21" fillId="4" borderId="81" xfId="0" applyNumberFormat="1" applyFont="1" applyFill="1" applyBorder="1" applyAlignment="1">
      <alignment vertical="center"/>
    </xf>
    <xf numFmtId="179" fontId="21" fillId="4" borderId="79" xfId="0" applyNumberFormat="1" applyFont="1" applyFill="1" applyBorder="1" applyAlignment="1">
      <alignment vertical="center"/>
    </xf>
    <xf numFmtId="179" fontId="21" fillId="4" borderId="80" xfId="0" applyNumberFormat="1" applyFont="1" applyFill="1" applyBorder="1" applyAlignment="1">
      <alignment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1" fillId="0" borderId="1" xfId="1" applyFont="1" applyBorder="1" applyAlignment="1">
      <alignment horizontal="center" vertical="center"/>
    </xf>
    <xf numFmtId="180" fontId="1" fillId="0" borderId="33" xfId="1" applyNumberFormat="1" applyFont="1" applyFill="1" applyBorder="1" applyAlignment="1">
      <alignment horizontal="center" vertical="center"/>
    </xf>
    <xf numFmtId="180" fontId="1" fillId="0" borderId="34" xfId="1" applyNumberFormat="1" applyFont="1" applyFill="1" applyBorder="1" applyAlignment="1">
      <alignment horizontal="center" vertical="center"/>
    </xf>
    <xf numFmtId="180" fontId="1" fillId="0" borderId="35" xfId="1" applyNumberFormat="1" applyFont="1" applyFill="1" applyBorder="1" applyAlignment="1">
      <alignment horizontal="center" vertical="center"/>
    </xf>
    <xf numFmtId="1" fontId="1" fillId="0" borderId="33" xfId="1" applyNumberFormat="1" applyFont="1" applyFill="1" applyBorder="1" applyAlignment="1">
      <alignment horizontal="center" vertical="top"/>
    </xf>
    <xf numFmtId="1" fontId="1" fillId="0" borderId="34" xfId="1" applyNumberFormat="1" applyFont="1" applyFill="1" applyBorder="1" applyAlignment="1">
      <alignment horizontal="center" vertical="top"/>
    </xf>
    <xf numFmtId="1" fontId="1" fillId="0" borderId="35" xfId="1" applyNumberFormat="1" applyFont="1" applyFill="1" applyBorder="1" applyAlignment="1">
      <alignment horizontal="center" vertical="top"/>
    </xf>
    <xf numFmtId="1" fontId="1" fillId="0" borderId="93" xfId="1" applyNumberFormat="1" applyFont="1" applyFill="1" applyBorder="1" applyAlignment="1">
      <alignment horizontal="center" vertical="top"/>
    </xf>
    <xf numFmtId="1" fontId="1" fillId="0" borderId="68" xfId="1" applyNumberFormat="1" applyFont="1" applyFill="1" applyBorder="1" applyAlignment="1">
      <alignment horizontal="center" vertical="top"/>
    </xf>
    <xf numFmtId="1" fontId="1" fillId="0" borderId="69" xfId="1" applyNumberFormat="1" applyFont="1" applyFill="1" applyBorder="1" applyAlignment="1">
      <alignment horizontal="center" vertical="top"/>
    </xf>
    <xf numFmtId="0" fontId="1" fillId="0" borderId="15" xfId="1" applyFont="1" applyBorder="1" applyAlignment="1">
      <alignment horizontal="center" vertical="center" wrapText="1" shrinkToFit="1"/>
    </xf>
    <xf numFmtId="1" fontId="1" fillId="0" borderId="93" xfId="1" applyNumberFormat="1" applyFont="1" applyFill="1" applyBorder="1" applyAlignment="1">
      <alignment horizontal="right" vertical="top"/>
    </xf>
    <xf numFmtId="1" fontId="1" fillId="0" borderId="68" xfId="1" applyNumberFormat="1" applyFont="1" applyFill="1" applyBorder="1" applyAlignment="1">
      <alignment horizontal="right" vertical="top"/>
    </xf>
    <xf numFmtId="1" fontId="1" fillId="0" borderId="69" xfId="1" applyNumberFormat="1" applyFont="1" applyFill="1" applyBorder="1" applyAlignment="1">
      <alignment horizontal="right" vertical="top"/>
    </xf>
    <xf numFmtId="1" fontId="1" fillId="0" borderId="33" xfId="1" applyNumberFormat="1" applyFont="1" applyFill="1" applyBorder="1" applyAlignment="1">
      <alignment horizontal="right" vertical="top"/>
    </xf>
    <xf numFmtId="1" fontId="1" fillId="0" borderId="34" xfId="1" applyNumberFormat="1" applyFont="1" applyFill="1" applyBorder="1" applyAlignment="1">
      <alignment horizontal="right" vertical="top"/>
    </xf>
    <xf numFmtId="1" fontId="1" fillId="0" borderId="35" xfId="1" applyNumberFormat="1" applyFont="1" applyFill="1" applyBorder="1" applyAlignment="1">
      <alignment horizontal="right" vertical="top"/>
    </xf>
    <xf numFmtId="182" fontId="1" fillId="0" borderId="33" xfId="1" applyNumberFormat="1" applyFont="1" applyFill="1" applyBorder="1" applyAlignment="1">
      <alignment horizontal="right" vertical="top"/>
    </xf>
    <xf numFmtId="182" fontId="1" fillId="0" borderId="34" xfId="1" applyNumberFormat="1" applyFont="1" applyFill="1" applyBorder="1" applyAlignment="1">
      <alignment horizontal="right" vertical="top"/>
    </xf>
    <xf numFmtId="182" fontId="1" fillId="0" borderId="35" xfId="1" applyNumberFormat="1" applyFont="1" applyFill="1" applyBorder="1" applyAlignment="1">
      <alignment horizontal="right" vertical="top"/>
    </xf>
    <xf numFmtId="0" fontId="1" fillId="0" borderId="28" xfId="1" applyFont="1" applyBorder="1" applyAlignment="1">
      <alignment horizontal="left" vertical="center"/>
    </xf>
    <xf numFmtId="0" fontId="1" fillId="0" borderId="45" xfId="1" applyFont="1" applyBorder="1" applyAlignment="1">
      <alignment horizontal="left" vertical="center"/>
    </xf>
    <xf numFmtId="0" fontId="9" fillId="0" borderId="16" xfId="1" applyFont="1" applyBorder="1" applyAlignment="1">
      <alignment horizontal="center" vertical="center" wrapText="1"/>
    </xf>
    <xf numFmtId="0" fontId="21" fillId="0" borderId="15"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 fillId="2" borderId="15" xfId="1" applyFont="1" applyFill="1" applyBorder="1" applyAlignment="1">
      <alignment horizontal="right" vertical="center"/>
    </xf>
    <xf numFmtId="0" fontId="1" fillId="2" borderId="16" xfId="1" applyFont="1" applyFill="1" applyBorder="1" applyAlignment="1">
      <alignment horizontal="right" vertical="center"/>
    </xf>
    <xf numFmtId="0" fontId="21" fillId="0" borderId="15" xfId="0" applyFont="1" applyFill="1" applyBorder="1" applyAlignment="1">
      <alignment vertical="center"/>
    </xf>
    <xf numFmtId="0" fontId="13" fillId="0" borderId="15" xfId="1" applyFont="1" applyBorder="1" applyAlignment="1">
      <alignment horizontal="right" vertical="center" wrapText="1"/>
    </xf>
    <xf numFmtId="0" fontId="13" fillId="0" borderId="12" xfId="1" applyFont="1" applyBorder="1" applyAlignment="1">
      <alignment horizontal="right" vertical="center" wrapText="1"/>
    </xf>
    <xf numFmtId="0" fontId="13" fillId="0" borderId="16" xfId="1" applyFont="1" applyBorder="1" applyAlignment="1">
      <alignment horizontal="right" vertical="center" wrapText="1"/>
    </xf>
    <xf numFmtId="0" fontId="9" fillId="0" borderId="15" xfId="1" applyFont="1" applyBorder="1" applyAlignment="1">
      <alignment vertical="center" wrapText="1"/>
    </xf>
    <xf numFmtId="0" fontId="9" fillId="0" borderId="12" xfId="1" applyFont="1" applyBorder="1" applyAlignment="1">
      <alignment vertical="center" wrapText="1"/>
    </xf>
    <xf numFmtId="0" fontId="9" fillId="0" borderId="16" xfId="1" applyFont="1" applyBorder="1" applyAlignment="1">
      <alignment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50" xfId="1" applyFont="1" applyFill="1" applyBorder="1" applyAlignment="1">
      <alignment vertical="center"/>
    </xf>
    <xf numFmtId="0" fontId="21" fillId="0" borderId="12" xfId="0" applyFont="1" applyFill="1" applyBorder="1" applyAlignment="1">
      <alignment vertical="center" wrapText="1"/>
    </xf>
    <xf numFmtId="0" fontId="21" fillId="0" borderId="16" xfId="0" applyFont="1" applyFill="1" applyBorder="1" applyAlignment="1">
      <alignment vertical="center" wrapText="1"/>
    </xf>
    <xf numFmtId="0" fontId="21" fillId="4" borderId="50" xfId="0" applyFont="1" applyFill="1" applyBorder="1" applyAlignment="1">
      <alignment vertical="center" wrapText="1"/>
    </xf>
    <xf numFmtId="0" fontId="21" fillId="0" borderId="15" xfId="0" applyFont="1" applyFill="1" applyBorder="1" applyAlignment="1">
      <alignment horizontal="right" vertical="center"/>
    </xf>
    <xf numFmtId="0" fontId="21" fillId="0" borderId="12" xfId="0" applyFont="1" applyFill="1" applyBorder="1" applyAlignment="1">
      <alignment horizontal="right" vertical="center"/>
    </xf>
    <xf numFmtId="0" fontId="21" fillId="0" borderId="16" xfId="0" applyFont="1" applyFill="1" applyBorder="1" applyAlignment="1">
      <alignment horizontal="right" vertical="center"/>
    </xf>
    <xf numFmtId="0" fontId="19" fillId="4" borderId="15" xfId="0" applyFont="1" applyFill="1" applyBorder="1" applyAlignment="1">
      <alignment horizontal="center" vertical="center" wrapText="1"/>
    </xf>
    <xf numFmtId="0" fontId="19" fillId="4" borderId="12" xfId="0" applyFont="1" applyFill="1" applyBorder="1" applyAlignment="1">
      <alignment horizontal="center" vertical="center"/>
    </xf>
    <xf numFmtId="0" fontId="19" fillId="4" borderId="16" xfId="0" applyFont="1" applyFill="1" applyBorder="1" applyAlignment="1">
      <alignment horizontal="center" vertical="center"/>
    </xf>
    <xf numFmtId="0" fontId="1" fillId="0" borderId="13" xfId="1" applyFont="1" applyFill="1" applyBorder="1" applyAlignment="1">
      <alignment horizontal="center" vertical="center"/>
    </xf>
    <xf numFmtId="0" fontId="9" fillId="0" borderId="13" xfId="1" applyFont="1" applyBorder="1" applyAlignment="1">
      <alignment horizontal="center" vertical="center" wrapText="1"/>
    </xf>
    <xf numFmtId="0" fontId="21" fillId="0" borderId="92" xfId="0" applyFont="1" applyFill="1" applyBorder="1" applyAlignment="1">
      <alignment horizontal="center" vertical="center"/>
    </xf>
    <xf numFmtId="0" fontId="19" fillId="0" borderId="68" xfId="0" applyFont="1" applyFill="1" applyBorder="1" applyAlignment="1">
      <alignment horizontal="left" vertical="center" wrapText="1"/>
    </xf>
    <xf numFmtId="0" fontId="19" fillId="0" borderId="69" xfId="0" applyFont="1" applyFill="1" applyBorder="1" applyAlignment="1">
      <alignment horizontal="left" vertical="center" wrapText="1"/>
    </xf>
    <xf numFmtId="176" fontId="21" fillId="4" borderId="93" xfId="0" applyNumberFormat="1" applyFont="1" applyFill="1" applyBorder="1" applyAlignment="1">
      <alignment horizontal="right" vertical="center"/>
    </xf>
    <xf numFmtId="176" fontId="21" fillId="4" borderId="68" xfId="0" applyNumberFormat="1" applyFont="1" applyFill="1" applyBorder="1" applyAlignment="1">
      <alignment horizontal="right" vertical="center"/>
    </xf>
    <xf numFmtId="176" fontId="21" fillId="4" borderId="146" xfId="0" applyNumberFormat="1" applyFont="1" applyFill="1" applyBorder="1" applyAlignment="1">
      <alignment horizontal="right" vertical="center"/>
    </xf>
    <xf numFmtId="0" fontId="21" fillId="0" borderId="20"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1" fillId="0" borderId="43"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5" xfId="1" applyFont="1" applyFill="1" applyBorder="1" applyAlignment="1">
      <alignment horizontal="center" vertical="center"/>
    </xf>
    <xf numFmtId="176" fontId="1" fillId="0" borderId="13" xfId="1" applyNumberFormat="1" applyFont="1" applyBorder="1" applyAlignment="1">
      <alignment horizontal="right" vertical="center"/>
    </xf>
    <xf numFmtId="0" fontId="21" fillId="4" borderId="92" xfId="0" applyFont="1" applyFill="1" applyBorder="1" applyAlignment="1">
      <alignment horizontal="center" vertical="center"/>
    </xf>
    <xf numFmtId="0" fontId="21" fillId="4" borderId="68" xfId="0" applyFont="1" applyFill="1" applyBorder="1" applyAlignment="1">
      <alignment horizontal="center" vertical="center"/>
    </xf>
    <xf numFmtId="0" fontId="21" fillId="4" borderId="69" xfId="0" applyFont="1" applyFill="1" applyBorder="1" applyAlignment="1">
      <alignment horizontal="center" vertical="center"/>
    </xf>
    <xf numFmtId="0" fontId="19" fillId="4" borderId="93" xfId="0" applyFont="1" applyFill="1" applyBorder="1" applyAlignment="1">
      <alignment horizontal="left" vertical="center" wrapText="1"/>
    </xf>
    <xf numFmtId="0" fontId="19" fillId="4" borderId="68" xfId="0" applyFont="1" applyFill="1" applyBorder="1" applyAlignment="1">
      <alignment horizontal="left" vertical="center" wrapText="1"/>
    </xf>
    <xf numFmtId="0" fontId="19" fillId="4" borderId="69" xfId="0" applyFont="1" applyFill="1" applyBorder="1" applyAlignment="1">
      <alignment horizontal="left" vertical="center" wrapText="1"/>
    </xf>
    <xf numFmtId="176" fontId="1" fillId="0" borderId="93"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46" xfId="1" applyNumberFormat="1" applyFont="1" applyBorder="1" applyAlignment="1">
      <alignment horizontal="right" vertical="center"/>
    </xf>
    <xf numFmtId="0" fontId="21" fillId="4" borderId="90" xfId="0" applyFont="1" applyFill="1" applyBorder="1" applyAlignment="1">
      <alignment horizontal="center" vertical="center"/>
    </xf>
    <xf numFmtId="0" fontId="21" fillId="4" borderId="34" xfId="0" applyFont="1" applyFill="1" applyBorder="1" applyAlignment="1">
      <alignment horizontal="center" vertical="center"/>
    </xf>
    <xf numFmtId="0" fontId="21" fillId="4" borderId="35" xfId="0" applyFont="1" applyFill="1" applyBorder="1" applyAlignment="1">
      <alignment horizontal="center" vertical="center"/>
    </xf>
    <xf numFmtId="0" fontId="19" fillId="4" borderId="33" xfId="0" applyFont="1" applyFill="1" applyBorder="1" applyAlignment="1">
      <alignment horizontal="left" vertical="center" wrapText="1"/>
    </xf>
    <xf numFmtId="0" fontId="19" fillId="4" borderId="34" xfId="0" applyFont="1" applyFill="1" applyBorder="1" applyAlignment="1">
      <alignment horizontal="left" vertical="center" wrapText="1"/>
    </xf>
    <xf numFmtId="0" fontId="19" fillId="4" borderId="35" xfId="0" applyFont="1" applyFill="1" applyBorder="1" applyAlignment="1">
      <alignment horizontal="left" vertical="center" wrapText="1"/>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147" xfId="1" applyNumberFormat="1" applyFont="1" applyBorder="1" applyAlignment="1">
      <alignment horizontal="right" vertical="center"/>
    </xf>
    <xf numFmtId="181" fontId="1" fillId="0" borderId="33" xfId="1" applyNumberFormat="1" applyFont="1" applyBorder="1" applyAlignment="1">
      <alignment horizontal="right" vertical="center"/>
    </xf>
    <xf numFmtId="181" fontId="1" fillId="0" borderId="34" xfId="1" applyNumberFormat="1" applyFont="1" applyBorder="1" applyAlignment="1">
      <alignment horizontal="right" vertical="center"/>
    </xf>
    <xf numFmtId="181" fontId="1" fillId="0" borderId="147" xfId="1" applyNumberFormat="1" applyFont="1" applyBorder="1" applyAlignment="1">
      <alignment horizontal="right" vertical="center"/>
    </xf>
    <xf numFmtId="0" fontId="7" fillId="2" borderId="119"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09" xfId="2" applyFont="1" applyFill="1" applyBorder="1" applyAlignment="1" applyProtection="1">
      <alignment horizontal="center" vertical="center" wrapText="1"/>
    </xf>
    <xf numFmtId="0" fontId="21" fillId="0" borderId="91"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19" fillId="0" borderId="75" xfId="0" applyFont="1" applyFill="1" applyBorder="1" applyAlignment="1">
      <alignment horizontal="left" vertical="center" wrapText="1"/>
    </xf>
    <xf numFmtId="0" fontId="19" fillId="0" borderId="73" xfId="0" applyFont="1" applyFill="1" applyBorder="1" applyAlignment="1">
      <alignment horizontal="left" vertical="center" wrapText="1"/>
    </xf>
    <xf numFmtId="0" fontId="19" fillId="0" borderId="74" xfId="0" applyFont="1" applyFill="1" applyBorder="1" applyAlignment="1">
      <alignment horizontal="left" vertical="center" wrapText="1"/>
    </xf>
    <xf numFmtId="181" fontId="21" fillId="4" borderId="75" xfId="0" applyNumberFormat="1" applyFont="1" applyFill="1" applyBorder="1" applyAlignment="1">
      <alignment horizontal="right" vertical="center"/>
    </xf>
    <xf numFmtId="181" fontId="21" fillId="4" borderId="73" xfId="0" applyNumberFormat="1" applyFont="1" applyFill="1" applyBorder="1" applyAlignment="1">
      <alignment horizontal="right" vertical="center"/>
    </xf>
    <xf numFmtId="181" fontId="21" fillId="4" borderId="145" xfId="0" applyNumberFormat="1" applyFont="1" applyFill="1" applyBorder="1" applyAlignment="1">
      <alignment horizontal="right" vertical="center"/>
    </xf>
    <xf numFmtId="0" fontId="21" fillId="4" borderId="91" xfId="0" applyFont="1" applyFill="1" applyBorder="1" applyAlignment="1">
      <alignment horizontal="center" vertical="center"/>
    </xf>
    <xf numFmtId="0" fontId="21" fillId="4" borderId="73" xfId="0" applyFont="1" applyFill="1" applyBorder="1" applyAlignment="1">
      <alignment horizontal="center" vertical="center"/>
    </xf>
    <xf numFmtId="0" fontId="21" fillId="4" borderId="74" xfId="0" applyFont="1" applyFill="1" applyBorder="1" applyAlignment="1">
      <alignment horizontal="center" vertical="center"/>
    </xf>
    <xf numFmtId="0" fontId="19" fillId="4" borderId="75" xfId="0" applyFont="1" applyFill="1" applyBorder="1" applyAlignment="1">
      <alignment horizontal="left" vertical="center" wrapText="1"/>
    </xf>
    <xf numFmtId="0" fontId="19" fillId="4" borderId="73" xfId="0" applyFont="1" applyFill="1" applyBorder="1" applyAlignment="1">
      <alignment horizontal="left" vertical="center" wrapText="1"/>
    </xf>
    <xf numFmtId="0" fontId="19" fillId="4" borderId="74" xfId="0" applyFont="1" applyFill="1" applyBorder="1" applyAlignment="1">
      <alignment horizontal="left" vertical="center" wrapText="1"/>
    </xf>
    <xf numFmtId="181" fontId="1" fillId="0" borderId="75" xfId="1" applyNumberFormat="1" applyFont="1" applyBorder="1" applyAlignment="1">
      <alignment horizontal="right" vertical="center"/>
    </xf>
    <xf numFmtId="181" fontId="1" fillId="0" borderId="73" xfId="1" applyNumberFormat="1" applyFont="1" applyBorder="1" applyAlignment="1">
      <alignment horizontal="right" vertical="center"/>
    </xf>
    <xf numFmtId="181" fontId="1" fillId="0" borderId="145" xfId="1" applyNumberFormat="1" applyFont="1" applyBorder="1" applyAlignment="1">
      <alignment horizontal="right" vertical="center"/>
    </xf>
    <xf numFmtId="0" fontId="1" fillId="0" borderId="127" xfId="1" applyFont="1" applyBorder="1" applyAlignment="1">
      <alignment horizontal="center" vertical="center"/>
    </xf>
    <xf numFmtId="0" fontId="9" fillId="0" borderId="128" xfId="1" applyFont="1" applyBorder="1" applyAlignment="1">
      <alignment horizontal="center" vertical="center" wrapText="1"/>
    </xf>
    <xf numFmtId="0" fontId="9" fillId="0" borderId="118" xfId="1" applyFont="1" applyBorder="1" applyAlignment="1">
      <alignment horizontal="center" vertical="center" wrapText="1"/>
    </xf>
    <xf numFmtId="0" fontId="9" fillId="0" borderId="129" xfId="1" applyFont="1" applyBorder="1" applyAlignment="1">
      <alignment horizontal="center" vertical="center" wrapText="1"/>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48" xfId="1" applyNumberFormat="1" applyFont="1" applyBorder="1" applyAlignment="1">
      <alignment horizontal="right" vertical="center"/>
    </xf>
    <xf numFmtId="176" fontId="21" fillId="0" borderId="13" xfId="0" applyNumberFormat="1" applyFont="1" applyFill="1" applyBorder="1" applyAlignment="1">
      <alignment horizontal="right" vertical="center"/>
    </xf>
  </cellXfs>
  <cellStyles count="6">
    <cellStyle name="パーセント" xfId="5" builtin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77</xdr:row>
      <xdr:rowOff>0</xdr:rowOff>
    </xdr:from>
    <xdr:to>
      <xdr:col>18</xdr:col>
      <xdr:colOff>1588</xdr:colOff>
      <xdr:row>78</xdr:row>
      <xdr:rowOff>152400</xdr:rowOff>
    </xdr:to>
    <xdr:cxnSp macro="">
      <xdr:nvCxnSpPr>
        <xdr:cNvPr id="5" name="直線矢印コネクタ 4"/>
        <xdr:cNvCxnSpPr/>
      </xdr:nvCxnSpPr>
      <xdr:spPr>
        <a:xfrm rot="5400000">
          <a:off x="3439319" y="40089931"/>
          <a:ext cx="3238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199231</xdr:colOff>
      <xdr:row>77</xdr:row>
      <xdr:rowOff>794</xdr:rowOff>
    </xdr:from>
    <xdr:to>
      <xdr:col>38</xdr:col>
      <xdr:colOff>794</xdr:colOff>
      <xdr:row>78</xdr:row>
      <xdr:rowOff>153194</xdr:rowOff>
    </xdr:to>
    <xdr:cxnSp macro="">
      <xdr:nvCxnSpPr>
        <xdr:cNvPr id="6" name="直線矢印コネクタ 5"/>
        <xdr:cNvCxnSpPr/>
      </xdr:nvCxnSpPr>
      <xdr:spPr>
        <a:xfrm rot="5400000">
          <a:off x="7439025" y="40090725"/>
          <a:ext cx="3238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76</xdr:row>
      <xdr:rowOff>161925</xdr:rowOff>
    </xdr:from>
    <xdr:to>
      <xdr:col>38</xdr:col>
      <xdr:colOff>9525</xdr:colOff>
      <xdr:row>76</xdr:row>
      <xdr:rowOff>163513</xdr:rowOff>
    </xdr:to>
    <xdr:cxnSp macro="">
      <xdr:nvCxnSpPr>
        <xdr:cNvPr id="7" name="直線コネクタ 6"/>
        <xdr:cNvCxnSpPr/>
      </xdr:nvCxnSpPr>
      <xdr:spPr>
        <a:xfrm>
          <a:off x="3609975" y="39919275"/>
          <a:ext cx="400050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75</xdr:row>
      <xdr:rowOff>19049</xdr:rowOff>
    </xdr:from>
    <xdr:to>
      <xdr:col>28</xdr:col>
      <xdr:colOff>3</xdr:colOff>
      <xdr:row>76</xdr:row>
      <xdr:rowOff>171449</xdr:rowOff>
    </xdr:to>
    <xdr:cxnSp macro="">
      <xdr:nvCxnSpPr>
        <xdr:cNvPr id="8" name="直線コネクタ 7"/>
        <xdr:cNvCxnSpPr/>
      </xdr:nvCxnSpPr>
      <xdr:spPr>
        <a:xfrm rot="5400000">
          <a:off x="5434014" y="39762111"/>
          <a:ext cx="33337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8732</xdr:colOff>
      <xdr:row>132</xdr:row>
      <xdr:rowOff>161925</xdr:rowOff>
    </xdr:from>
    <xdr:to>
      <xdr:col>14</xdr:col>
      <xdr:colOff>10320</xdr:colOff>
      <xdr:row>135</xdr:row>
      <xdr:rowOff>10322</xdr:rowOff>
    </xdr:to>
    <xdr:cxnSp macro="">
      <xdr:nvCxnSpPr>
        <xdr:cNvPr id="11" name="直線矢印コネクタ 10"/>
        <xdr:cNvCxnSpPr/>
      </xdr:nvCxnSpPr>
      <xdr:spPr>
        <a:xfrm rot="5400000">
          <a:off x="2628502" y="146236930"/>
          <a:ext cx="36274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199230</xdr:colOff>
      <xdr:row>132</xdr:row>
      <xdr:rowOff>161924</xdr:rowOff>
    </xdr:from>
    <xdr:to>
      <xdr:col>42</xdr:col>
      <xdr:colOff>1</xdr:colOff>
      <xdr:row>134</xdr:row>
      <xdr:rowOff>151603</xdr:rowOff>
    </xdr:to>
    <xdr:cxnSp macro="">
      <xdr:nvCxnSpPr>
        <xdr:cNvPr id="12" name="直線矢印コネクタ 11"/>
        <xdr:cNvCxnSpPr/>
      </xdr:nvCxnSpPr>
      <xdr:spPr>
        <a:xfrm rot="5400000">
          <a:off x="8234363" y="146222241"/>
          <a:ext cx="332579" cy="7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19048</xdr:colOff>
      <xdr:row>132</xdr:row>
      <xdr:rowOff>161925</xdr:rowOff>
    </xdr:from>
    <xdr:to>
      <xdr:col>42</xdr:col>
      <xdr:colOff>0</xdr:colOff>
      <xdr:row>132</xdr:row>
      <xdr:rowOff>170654</xdr:rowOff>
    </xdr:to>
    <xdr:cxnSp macro="">
      <xdr:nvCxnSpPr>
        <xdr:cNvPr id="13" name="直線コネクタ 12"/>
        <xdr:cNvCxnSpPr/>
      </xdr:nvCxnSpPr>
      <xdr:spPr>
        <a:xfrm flipV="1">
          <a:off x="2819398" y="146056350"/>
          <a:ext cx="5581652" cy="87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190501</xdr:colOff>
      <xdr:row>119</xdr:row>
      <xdr:rowOff>0</xdr:rowOff>
    </xdr:from>
    <xdr:to>
      <xdr:col>28</xdr:col>
      <xdr:colOff>3</xdr:colOff>
      <xdr:row>133</xdr:row>
      <xdr:rowOff>2</xdr:rowOff>
    </xdr:to>
    <xdr:cxnSp macro="">
      <xdr:nvCxnSpPr>
        <xdr:cNvPr id="14" name="直線コネクタ 13"/>
        <xdr:cNvCxnSpPr/>
      </xdr:nvCxnSpPr>
      <xdr:spPr>
        <a:xfrm rot="16200000" flipH="1">
          <a:off x="3919539" y="144384713"/>
          <a:ext cx="3352801" cy="95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200023</xdr:colOff>
      <xdr:row>125</xdr:row>
      <xdr:rowOff>8728</xdr:rowOff>
    </xdr:from>
    <xdr:to>
      <xdr:col>33</xdr:col>
      <xdr:colOff>190500</xdr:colOff>
      <xdr:row>125</xdr:row>
      <xdr:rowOff>9525</xdr:rowOff>
    </xdr:to>
    <xdr:cxnSp macro="">
      <xdr:nvCxnSpPr>
        <xdr:cNvPr id="15" name="直線コネクタ 14"/>
        <xdr:cNvCxnSpPr/>
      </xdr:nvCxnSpPr>
      <xdr:spPr>
        <a:xfrm>
          <a:off x="5600698" y="144150553"/>
          <a:ext cx="1190627" cy="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122</xdr:row>
      <xdr:rowOff>0</xdr:rowOff>
    </xdr:from>
    <xdr:to>
      <xdr:col>35</xdr:col>
      <xdr:colOff>190500</xdr:colOff>
      <xdr:row>122</xdr:row>
      <xdr:rowOff>9526</xdr:rowOff>
    </xdr:to>
    <xdr:cxnSp macro="">
      <xdr:nvCxnSpPr>
        <xdr:cNvPr id="16" name="直線矢印コネクタ 15"/>
        <xdr:cNvCxnSpPr/>
      </xdr:nvCxnSpPr>
      <xdr:spPr>
        <a:xfrm flipV="1">
          <a:off x="6791325" y="143608425"/>
          <a:ext cx="400050"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190501</xdr:colOff>
      <xdr:row>122</xdr:row>
      <xdr:rowOff>19054</xdr:rowOff>
    </xdr:from>
    <xdr:to>
      <xdr:col>34</xdr:col>
      <xdr:colOff>3</xdr:colOff>
      <xdr:row>129</xdr:row>
      <xdr:rowOff>0</xdr:rowOff>
    </xdr:to>
    <xdr:cxnSp macro="">
      <xdr:nvCxnSpPr>
        <xdr:cNvPr id="17" name="直線コネクタ 16"/>
        <xdr:cNvCxnSpPr/>
      </xdr:nvCxnSpPr>
      <xdr:spPr>
        <a:xfrm rot="5400000">
          <a:off x="6186492" y="144232313"/>
          <a:ext cx="1219196" cy="95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128</xdr:row>
      <xdr:rowOff>161925</xdr:rowOff>
    </xdr:from>
    <xdr:to>
      <xdr:col>35</xdr:col>
      <xdr:colOff>180975</xdr:colOff>
      <xdr:row>129</xdr:row>
      <xdr:rowOff>1</xdr:rowOff>
    </xdr:to>
    <xdr:cxnSp macro="">
      <xdr:nvCxnSpPr>
        <xdr:cNvPr id="18" name="直線矢印コネクタ 17"/>
        <xdr:cNvCxnSpPr/>
      </xdr:nvCxnSpPr>
      <xdr:spPr>
        <a:xfrm flipV="1">
          <a:off x="6791325" y="144837150"/>
          <a:ext cx="39052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199230</xdr:colOff>
      <xdr:row>132</xdr:row>
      <xdr:rowOff>161926</xdr:rowOff>
    </xdr:from>
    <xdr:to>
      <xdr:col>28</xdr:col>
      <xdr:colOff>1</xdr:colOff>
      <xdr:row>134</xdr:row>
      <xdr:rowOff>151605</xdr:rowOff>
    </xdr:to>
    <xdr:cxnSp macro="">
      <xdr:nvCxnSpPr>
        <xdr:cNvPr id="19" name="直線矢印コネクタ 18"/>
        <xdr:cNvCxnSpPr/>
      </xdr:nvCxnSpPr>
      <xdr:spPr>
        <a:xfrm rot="5400000">
          <a:off x="5434013" y="146222243"/>
          <a:ext cx="332579" cy="7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796</xdr:colOff>
      <xdr:row>132</xdr:row>
      <xdr:rowOff>171449</xdr:rowOff>
    </xdr:from>
    <xdr:to>
      <xdr:col>35</xdr:col>
      <xdr:colOff>9525</xdr:colOff>
      <xdr:row>141</xdr:row>
      <xdr:rowOff>142874</xdr:rowOff>
    </xdr:to>
    <xdr:cxnSp macro="">
      <xdr:nvCxnSpPr>
        <xdr:cNvPr id="20" name="直線矢印コネクタ 19"/>
        <xdr:cNvCxnSpPr/>
      </xdr:nvCxnSpPr>
      <xdr:spPr>
        <a:xfrm rot="16200000" flipH="1">
          <a:off x="5972573" y="147094972"/>
          <a:ext cx="2066925" cy="87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159</xdr:row>
      <xdr:rowOff>13610</xdr:rowOff>
    </xdr:from>
    <xdr:to>
      <xdr:col>28</xdr:col>
      <xdr:colOff>2</xdr:colOff>
      <xdr:row>160</xdr:row>
      <xdr:rowOff>171450</xdr:rowOff>
    </xdr:to>
    <xdr:cxnSp macro="">
      <xdr:nvCxnSpPr>
        <xdr:cNvPr id="21" name="直線矢印コネクタ 20"/>
        <xdr:cNvCxnSpPr/>
      </xdr:nvCxnSpPr>
      <xdr:spPr>
        <a:xfrm>
          <a:off x="5715000" y="44862753"/>
          <a:ext cx="2" cy="334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174</xdr:row>
      <xdr:rowOff>172246</xdr:rowOff>
    </xdr:from>
    <xdr:to>
      <xdr:col>28</xdr:col>
      <xdr:colOff>795</xdr:colOff>
      <xdr:row>182</xdr:row>
      <xdr:rowOff>4</xdr:rowOff>
    </xdr:to>
    <xdr:cxnSp macro="">
      <xdr:nvCxnSpPr>
        <xdr:cNvPr id="23" name="直線矢印コネクタ 22"/>
        <xdr:cNvCxnSpPr/>
      </xdr:nvCxnSpPr>
      <xdr:spPr>
        <a:xfrm rot="5400000">
          <a:off x="4706144" y="247840502"/>
          <a:ext cx="1789908" cy="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178</xdr:row>
      <xdr:rowOff>0</xdr:rowOff>
    </xdr:from>
    <xdr:to>
      <xdr:col>36</xdr:col>
      <xdr:colOff>190500</xdr:colOff>
      <xdr:row>178</xdr:row>
      <xdr:rowOff>1588</xdr:rowOff>
    </xdr:to>
    <xdr:cxnSp macro="">
      <xdr:nvCxnSpPr>
        <xdr:cNvPr id="24" name="直線矢印コネクタ 23"/>
        <xdr:cNvCxnSpPr/>
      </xdr:nvCxnSpPr>
      <xdr:spPr>
        <a:xfrm>
          <a:off x="5591175" y="247840500"/>
          <a:ext cx="180022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190502</xdr:colOff>
      <xdr:row>101</xdr:row>
      <xdr:rowOff>152401</xdr:rowOff>
    </xdr:from>
    <xdr:to>
      <xdr:col>18</xdr:col>
      <xdr:colOff>0</xdr:colOff>
      <xdr:row>103</xdr:row>
      <xdr:rowOff>161131</xdr:rowOff>
    </xdr:to>
    <xdr:cxnSp macro="">
      <xdr:nvCxnSpPr>
        <xdr:cNvPr id="35" name="直線矢印コネクタ 34"/>
        <xdr:cNvCxnSpPr/>
      </xdr:nvCxnSpPr>
      <xdr:spPr>
        <a:xfrm rot="5400000">
          <a:off x="3419874" y="90210879"/>
          <a:ext cx="351630" cy="95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199231</xdr:colOff>
      <xdr:row>102</xdr:row>
      <xdr:rowOff>9525</xdr:rowOff>
    </xdr:from>
    <xdr:to>
      <xdr:col>37</xdr:col>
      <xdr:colOff>794</xdr:colOff>
      <xdr:row>103</xdr:row>
      <xdr:rowOff>161925</xdr:rowOff>
    </xdr:to>
    <xdr:cxnSp macro="">
      <xdr:nvCxnSpPr>
        <xdr:cNvPr id="36" name="直線矢印コネクタ 35"/>
        <xdr:cNvCxnSpPr/>
      </xdr:nvCxnSpPr>
      <xdr:spPr>
        <a:xfrm rot="5400000">
          <a:off x="7239000" y="90229531"/>
          <a:ext cx="3238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101</xdr:row>
      <xdr:rowOff>161925</xdr:rowOff>
    </xdr:from>
    <xdr:to>
      <xdr:col>37</xdr:col>
      <xdr:colOff>0</xdr:colOff>
      <xdr:row>102</xdr:row>
      <xdr:rowOff>795</xdr:rowOff>
    </xdr:to>
    <xdr:cxnSp macro="">
      <xdr:nvCxnSpPr>
        <xdr:cNvPr id="37" name="直線コネクタ 36"/>
        <xdr:cNvCxnSpPr/>
      </xdr:nvCxnSpPr>
      <xdr:spPr>
        <a:xfrm>
          <a:off x="3609975" y="90049350"/>
          <a:ext cx="3790950" cy="103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199232</xdr:colOff>
      <xdr:row>94</xdr:row>
      <xdr:rowOff>162723</xdr:rowOff>
    </xdr:from>
    <xdr:to>
      <xdr:col>28</xdr:col>
      <xdr:colOff>795</xdr:colOff>
      <xdr:row>101</xdr:row>
      <xdr:rowOff>162721</xdr:rowOff>
    </xdr:to>
    <xdr:cxnSp macro="">
      <xdr:nvCxnSpPr>
        <xdr:cNvPr id="38" name="直線コネクタ 37"/>
        <xdr:cNvCxnSpPr/>
      </xdr:nvCxnSpPr>
      <xdr:spPr>
        <a:xfrm rot="5400000">
          <a:off x="4986339" y="89434991"/>
          <a:ext cx="122872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180975</xdr:colOff>
      <xdr:row>98</xdr:row>
      <xdr:rowOff>1</xdr:rowOff>
    </xdr:from>
    <xdr:to>
      <xdr:col>37</xdr:col>
      <xdr:colOff>180975</xdr:colOff>
      <xdr:row>98</xdr:row>
      <xdr:rowOff>9525</xdr:rowOff>
    </xdr:to>
    <xdr:cxnSp macro="">
      <xdr:nvCxnSpPr>
        <xdr:cNvPr id="39" name="直線矢印コネクタ 38"/>
        <xdr:cNvCxnSpPr/>
      </xdr:nvCxnSpPr>
      <xdr:spPr>
        <a:xfrm flipV="1">
          <a:off x="5581650" y="89363551"/>
          <a:ext cx="2000250" cy="9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1"/>
  <sheetViews>
    <sheetView tabSelected="1" view="pageBreakPreview" zoomScale="70" zoomScaleNormal="75" zoomScaleSheetLayoutView="70" workbookViewId="0"/>
  </sheetViews>
  <sheetFormatPr defaultRowHeight="13.5" x14ac:dyDescent="0.15"/>
  <cols>
    <col min="1" max="50" width="2.625" style="15" customWidth="1"/>
    <col min="51" max="57" width="2.25" style="15" customWidth="1"/>
    <col min="58" max="16384" width="9" style="15"/>
  </cols>
  <sheetData>
    <row r="1" spans="1:50" ht="21.75" customHeight="1" thickBot="1" x14ac:dyDescent="0.2">
      <c r="AJ1" s="280" t="s">
        <v>0</v>
      </c>
      <c r="AK1" s="280"/>
      <c r="AL1" s="280"/>
      <c r="AM1" s="280"/>
      <c r="AN1" s="280"/>
      <c r="AO1" s="280"/>
      <c r="AP1" s="280"/>
      <c r="AQ1" s="281" t="str">
        <f ca="1">RIGHT(CELL("filename",AQ1),LEN(CELL("filename",AQ1))-FIND("]",CELL("filename",AQ1)))</f>
        <v>064</v>
      </c>
      <c r="AR1" s="282"/>
      <c r="AS1" s="282"/>
      <c r="AT1" s="282"/>
      <c r="AU1" s="282"/>
      <c r="AV1" s="282"/>
      <c r="AW1" s="282"/>
      <c r="AX1" s="282"/>
    </row>
    <row r="2" spans="1:50" ht="21" customHeight="1" thickBot="1" x14ac:dyDescent="0.2">
      <c r="A2" s="283" t="s">
        <v>1</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5" t="s">
        <v>2</v>
      </c>
      <c r="AP2" s="286"/>
      <c r="AQ2" s="286"/>
      <c r="AR2" s="286"/>
      <c r="AS2" s="286"/>
      <c r="AT2" s="286"/>
      <c r="AU2" s="286"/>
      <c r="AV2" s="286"/>
      <c r="AW2" s="286"/>
      <c r="AX2" s="287"/>
    </row>
    <row r="3" spans="1:50" ht="25.15" customHeight="1" x14ac:dyDescent="0.15">
      <c r="A3" s="288" t="s">
        <v>3</v>
      </c>
      <c r="B3" s="289"/>
      <c r="C3" s="289"/>
      <c r="D3" s="289"/>
      <c r="E3" s="289"/>
      <c r="F3" s="289"/>
      <c r="G3" s="290" t="s">
        <v>97</v>
      </c>
      <c r="H3" s="291"/>
      <c r="I3" s="291"/>
      <c r="J3" s="291"/>
      <c r="K3" s="291"/>
      <c r="L3" s="291"/>
      <c r="M3" s="291"/>
      <c r="N3" s="291"/>
      <c r="O3" s="291"/>
      <c r="P3" s="291"/>
      <c r="Q3" s="291"/>
      <c r="R3" s="291"/>
      <c r="S3" s="291"/>
      <c r="T3" s="291"/>
      <c r="U3" s="291"/>
      <c r="V3" s="291"/>
      <c r="W3" s="291"/>
      <c r="X3" s="291"/>
      <c r="Y3" s="292" t="s">
        <v>4</v>
      </c>
      <c r="Z3" s="293"/>
      <c r="AA3" s="293"/>
      <c r="AB3" s="293"/>
      <c r="AC3" s="293"/>
      <c r="AD3" s="294"/>
      <c r="AE3" s="295" t="s">
        <v>101</v>
      </c>
      <c r="AF3" s="293"/>
      <c r="AG3" s="293"/>
      <c r="AH3" s="293"/>
      <c r="AI3" s="293"/>
      <c r="AJ3" s="293"/>
      <c r="AK3" s="293"/>
      <c r="AL3" s="293"/>
      <c r="AM3" s="293"/>
      <c r="AN3" s="293"/>
      <c r="AO3" s="293"/>
      <c r="AP3" s="294"/>
      <c r="AQ3" s="296" t="s">
        <v>5</v>
      </c>
      <c r="AR3" s="293"/>
      <c r="AS3" s="293"/>
      <c r="AT3" s="293"/>
      <c r="AU3" s="293"/>
      <c r="AV3" s="293"/>
      <c r="AW3" s="293"/>
      <c r="AX3" s="297"/>
    </row>
    <row r="4" spans="1:50" ht="30" customHeight="1" x14ac:dyDescent="0.15">
      <c r="A4" s="310" t="s">
        <v>6</v>
      </c>
      <c r="B4" s="311"/>
      <c r="C4" s="311"/>
      <c r="D4" s="311"/>
      <c r="E4" s="311"/>
      <c r="F4" s="312"/>
      <c r="G4" s="313" t="s">
        <v>98</v>
      </c>
      <c r="H4" s="314"/>
      <c r="I4" s="314"/>
      <c r="J4" s="314"/>
      <c r="K4" s="314"/>
      <c r="L4" s="314"/>
      <c r="M4" s="314"/>
      <c r="N4" s="314"/>
      <c r="O4" s="314"/>
      <c r="P4" s="314"/>
      <c r="Q4" s="314"/>
      <c r="R4" s="314"/>
      <c r="S4" s="314"/>
      <c r="T4" s="314"/>
      <c r="U4" s="314"/>
      <c r="V4" s="186"/>
      <c r="W4" s="186"/>
      <c r="X4" s="186"/>
      <c r="Y4" s="315" t="s">
        <v>7</v>
      </c>
      <c r="Z4" s="316"/>
      <c r="AA4" s="316"/>
      <c r="AB4" s="316"/>
      <c r="AC4" s="316"/>
      <c r="AD4" s="317"/>
      <c r="AE4" s="318" t="s">
        <v>102</v>
      </c>
      <c r="AF4" s="319"/>
      <c r="AG4" s="319"/>
      <c r="AH4" s="319"/>
      <c r="AI4" s="319"/>
      <c r="AJ4" s="319"/>
      <c r="AK4" s="319"/>
      <c r="AL4" s="319"/>
      <c r="AM4" s="319"/>
      <c r="AN4" s="319"/>
      <c r="AO4" s="319"/>
      <c r="AP4" s="320"/>
      <c r="AQ4" s="321" t="s">
        <v>103</v>
      </c>
      <c r="AR4" s="322"/>
      <c r="AS4" s="322"/>
      <c r="AT4" s="322"/>
      <c r="AU4" s="322"/>
      <c r="AV4" s="322"/>
      <c r="AW4" s="322"/>
      <c r="AX4" s="323"/>
    </row>
    <row r="5" spans="1:50" ht="30" customHeight="1" x14ac:dyDescent="0.15">
      <c r="A5" s="324" t="s">
        <v>8</v>
      </c>
      <c r="B5" s="325"/>
      <c r="C5" s="325"/>
      <c r="D5" s="325"/>
      <c r="E5" s="325"/>
      <c r="F5" s="325"/>
      <c r="G5" s="326" t="s">
        <v>99</v>
      </c>
      <c r="H5" s="186"/>
      <c r="I5" s="186"/>
      <c r="J5" s="186"/>
      <c r="K5" s="186"/>
      <c r="L5" s="186"/>
      <c r="M5" s="186"/>
      <c r="N5" s="186"/>
      <c r="O5" s="186"/>
      <c r="P5" s="186"/>
      <c r="Q5" s="186"/>
      <c r="R5" s="186"/>
      <c r="S5" s="186"/>
      <c r="T5" s="186"/>
      <c r="U5" s="186"/>
      <c r="V5" s="186"/>
      <c r="W5" s="186"/>
      <c r="X5" s="186"/>
      <c r="Y5" s="327" t="s">
        <v>9</v>
      </c>
      <c r="Z5" s="328"/>
      <c r="AA5" s="328"/>
      <c r="AB5" s="328"/>
      <c r="AC5" s="328"/>
      <c r="AD5" s="329"/>
      <c r="AE5" s="330" t="s">
        <v>104</v>
      </c>
      <c r="AF5" s="330"/>
      <c r="AG5" s="330"/>
      <c r="AH5" s="330"/>
      <c r="AI5" s="330"/>
      <c r="AJ5" s="330"/>
      <c r="AK5" s="330"/>
      <c r="AL5" s="330"/>
      <c r="AM5" s="330"/>
      <c r="AN5" s="330"/>
      <c r="AO5" s="330"/>
      <c r="AP5" s="330"/>
      <c r="AQ5" s="331"/>
      <c r="AR5" s="331"/>
      <c r="AS5" s="331"/>
      <c r="AT5" s="331"/>
      <c r="AU5" s="331"/>
      <c r="AV5" s="331"/>
      <c r="AW5" s="331"/>
      <c r="AX5" s="332"/>
    </row>
    <row r="6" spans="1:50" ht="39.950000000000003" customHeight="1" x14ac:dyDescent="0.15">
      <c r="A6" s="298" t="s">
        <v>10</v>
      </c>
      <c r="B6" s="299"/>
      <c r="C6" s="299"/>
      <c r="D6" s="299"/>
      <c r="E6" s="299"/>
      <c r="F6" s="299"/>
      <c r="G6" s="300" t="s">
        <v>100</v>
      </c>
      <c r="H6" s="301"/>
      <c r="I6" s="301"/>
      <c r="J6" s="301"/>
      <c r="K6" s="301"/>
      <c r="L6" s="301"/>
      <c r="M6" s="301"/>
      <c r="N6" s="301"/>
      <c r="O6" s="301"/>
      <c r="P6" s="301"/>
      <c r="Q6" s="301"/>
      <c r="R6" s="301"/>
      <c r="S6" s="301"/>
      <c r="T6" s="301"/>
      <c r="U6" s="301"/>
      <c r="V6" s="302"/>
      <c r="W6" s="302"/>
      <c r="X6" s="302"/>
      <c r="Y6" s="303" t="s">
        <v>11</v>
      </c>
      <c r="Z6" s="186"/>
      <c r="AA6" s="186"/>
      <c r="AB6" s="186"/>
      <c r="AC6" s="186"/>
      <c r="AD6" s="187"/>
      <c r="AE6" s="304" t="s">
        <v>106</v>
      </c>
      <c r="AF6" s="305"/>
      <c r="AG6" s="305"/>
      <c r="AH6" s="305"/>
      <c r="AI6" s="305"/>
      <c r="AJ6" s="305"/>
      <c r="AK6" s="305"/>
      <c r="AL6" s="305"/>
      <c r="AM6" s="305"/>
      <c r="AN6" s="305"/>
      <c r="AO6" s="305"/>
      <c r="AP6" s="305"/>
      <c r="AQ6" s="305"/>
      <c r="AR6" s="305"/>
      <c r="AS6" s="305"/>
      <c r="AT6" s="305"/>
      <c r="AU6" s="305"/>
      <c r="AV6" s="305"/>
      <c r="AW6" s="305"/>
      <c r="AX6" s="306"/>
    </row>
    <row r="7" spans="1:50" ht="45" customHeight="1" x14ac:dyDescent="0.15">
      <c r="A7" s="94" t="s">
        <v>334</v>
      </c>
      <c r="B7" s="95"/>
      <c r="C7" s="95"/>
      <c r="D7" s="95"/>
      <c r="E7" s="95"/>
      <c r="F7" s="95"/>
      <c r="G7" s="307" t="s">
        <v>107</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row>
    <row r="8" spans="1:50" ht="171.75" customHeight="1" x14ac:dyDescent="0.15">
      <c r="A8" s="94" t="s">
        <v>12</v>
      </c>
      <c r="B8" s="95"/>
      <c r="C8" s="95"/>
      <c r="D8" s="95"/>
      <c r="E8" s="95"/>
      <c r="F8" s="95"/>
      <c r="G8" s="307" t="s">
        <v>108</v>
      </c>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9"/>
    </row>
    <row r="9" spans="1:50" ht="29.25" customHeight="1" x14ac:dyDescent="0.15">
      <c r="A9" s="94" t="s">
        <v>13</v>
      </c>
      <c r="B9" s="95"/>
      <c r="C9" s="95"/>
      <c r="D9" s="95"/>
      <c r="E9" s="95"/>
      <c r="F9" s="96"/>
      <c r="G9" s="333" t="s">
        <v>109</v>
      </c>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row>
    <row r="10" spans="1:50" ht="21" customHeight="1" x14ac:dyDescent="0.15">
      <c r="A10" s="334" t="s">
        <v>14</v>
      </c>
      <c r="B10" s="335"/>
      <c r="C10" s="335"/>
      <c r="D10" s="335"/>
      <c r="E10" s="335"/>
      <c r="F10" s="336"/>
      <c r="G10" s="343"/>
      <c r="H10" s="344"/>
      <c r="I10" s="344"/>
      <c r="J10" s="344"/>
      <c r="K10" s="344"/>
      <c r="L10" s="344"/>
      <c r="M10" s="344"/>
      <c r="N10" s="344"/>
      <c r="O10" s="344"/>
      <c r="P10" s="154" t="s">
        <v>384</v>
      </c>
      <c r="Q10" s="155"/>
      <c r="R10" s="155"/>
      <c r="S10" s="155"/>
      <c r="T10" s="155"/>
      <c r="U10" s="155"/>
      <c r="V10" s="156"/>
      <c r="W10" s="154" t="s">
        <v>385</v>
      </c>
      <c r="X10" s="155"/>
      <c r="Y10" s="155"/>
      <c r="Z10" s="155"/>
      <c r="AA10" s="155"/>
      <c r="AB10" s="155"/>
      <c r="AC10" s="156"/>
      <c r="AD10" s="154" t="s">
        <v>386</v>
      </c>
      <c r="AE10" s="155"/>
      <c r="AF10" s="155"/>
      <c r="AG10" s="155"/>
      <c r="AH10" s="155"/>
      <c r="AI10" s="155"/>
      <c r="AJ10" s="156"/>
      <c r="AK10" s="154" t="s">
        <v>387</v>
      </c>
      <c r="AL10" s="155"/>
      <c r="AM10" s="155"/>
      <c r="AN10" s="155"/>
      <c r="AO10" s="155"/>
      <c r="AP10" s="155"/>
      <c r="AQ10" s="156"/>
      <c r="AR10" s="154" t="s">
        <v>388</v>
      </c>
      <c r="AS10" s="155"/>
      <c r="AT10" s="155"/>
      <c r="AU10" s="155"/>
      <c r="AV10" s="155"/>
      <c r="AW10" s="155"/>
      <c r="AX10" s="157"/>
    </row>
    <row r="11" spans="1:50" ht="21" customHeight="1" x14ac:dyDescent="0.15">
      <c r="A11" s="337"/>
      <c r="B11" s="338"/>
      <c r="C11" s="338"/>
      <c r="D11" s="338"/>
      <c r="E11" s="338"/>
      <c r="F11" s="339"/>
      <c r="G11" s="158" t="s">
        <v>15</v>
      </c>
      <c r="H11" s="345"/>
      <c r="I11" s="350" t="s">
        <v>16</v>
      </c>
      <c r="J11" s="351"/>
      <c r="K11" s="351"/>
      <c r="L11" s="351"/>
      <c r="M11" s="351"/>
      <c r="N11" s="351"/>
      <c r="O11" s="159"/>
      <c r="P11" s="352">
        <v>540</v>
      </c>
      <c r="Q11" s="352"/>
      <c r="R11" s="352"/>
      <c r="S11" s="352"/>
      <c r="T11" s="352"/>
      <c r="U11" s="352"/>
      <c r="V11" s="352"/>
      <c r="W11" s="352">
        <v>506</v>
      </c>
      <c r="X11" s="352"/>
      <c r="Y11" s="352"/>
      <c r="Z11" s="352"/>
      <c r="AA11" s="352"/>
      <c r="AB11" s="352"/>
      <c r="AC11" s="352"/>
      <c r="AD11" s="352">
        <v>484</v>
      </c>
      <c r="AE11" s="352"/>
      <c r="AF11" s="352"/>
      <c r="AG11" s="352"/>
      <c r="AH11" s="352"/>
      <c r="AI11" s="352"/>
      <c r="AJ11" s="352"/>
      <c r="AK11" s="352">
        <v>490</v>
      </c>
      <c r="AL11" s="352"/>
      <c r="AM11" s="352"/>
      <c r="AN11" s="352"/>
      <c r="AO11" s="352"/>
      <c r="AP11" s="352"/>
      <c r="AQ11" s="352"/>
      <c r="AR11" s="352"/>
      <c r="AS11" s="352"/>
      <c r="AT11" s="352"/>
      <c r="AU11" s="352"/>
      <c r="AV11" s="352"/>
      <c r="AW11" s="352"/>
      <c r="AX11" s="353"/>
    </row>
    <row r="12" spans="1:50" ht="21" customHeight="1" x14ac:dyDescent="0.15">
      <c r="A12" s="337"/>
      <c r="B12" s="338"/>
      <c r="C12" s="338"/>
      <c r="D12" s="338"/>
      <c r="E12" s="338"/>
      <c r="F12" s="339"/>
      <c r="G12" s="346"/>
      <c r="H12" s="347"/>
      <c r="I12" s="175" t="s">
        <v>17</v>
      </c>
      <c r="J12" s="176"/>
      <c r="K12" s="176"/>
      <c r="L12" s="176"/>
      <c r="M12" s="176"/>
      <c r="N12" s="176"/>
      <c r="O12" s="177"/>
      <c r="P12" s="354" t="s">
        <v>105</v>
      </c>
      <c r="Q12" s="354"/>
      <c r="R12" s="354"/>
      <c r="S12" s="354"/>
      <c r="T12" s="354"/>
      <c r="U12" s="354"/>
      <c r="V12" s="354"/>
      <c r="W12" s="357">
        <v>-1</v>
      </c>
      <c r="X12" s="358"/>
      <c r="Y12" s="358"/>
      <c r="Z12" s="358"/>
      <c r="AA12" s="358"/>
      <c r="AB12" s="358"/>
      <c r="AC12" s="358"/>
      <c r="AD12" s="354" t="s">
        <v>105</v>
      </c>
      <c r="AE12" s="354"/>
      <c r="AF12" s="354"/>
      <c r="AG12" s="354"/>
      <c r="AH12" s="354"/>
      <c r="AI12" s="354"/>
      <c r="AJ12" s="354"/>
      <c r="AK12" s="354" t="s">
        <v>105</v>
      </c>
      <c r="AL12" s="354"/>
      <c r="AM12" s="354"/>
      <c r="AN12" s="354"/>
      <c r="AO12" s="354"/>
      <c r="AP12" s="354"/>
      <c r="AQ12" s="354"/>
      <c r="AR12" s="359"/>
      <c r="AS12" s="359"/>
      <c r="AT12" s="359"/>
      <c r="AU12" s="359"/>
      <c r="AV12" s="359"/>
      <c r="AW12" s="359"/>
      <c r="AX12" s="360"/>
    </row>
    <row r="13" spans="1:50" ht="21" customHeight="1" x14ac:dyDescent="0.15">
      <c r="A13" s="337"/>
      <c r="B13" s="338"/>
      <c r="C13" s="338"/>
      <c r="D13" s="338"/>
      <c r="E13" s="338"/>
      <c r="F13" s="339"/>
      <c r="G13" s="346"/>
      <c r="H13" s="347"/>
      <c r="I13" s="175" t="s">
        <v>18</v>
      </c>
      <c r="J13" s="355"/>
      <c r="K13" s="355"/>
      <c r="L13" s="355"/>
      <c r="M13" s="355"/>
      <c r="N13" s="355"/>
      <c r="O13" s="356"/>
      <c r="P13" s="200" t="s">
        <v>105</v>
      </c>
      <c r="Q13" s="201"/>
      <c r="R13" s="201"/>
      <c r="S13" s="201"/>
      <c r="T13" s="201"/>
      <c r="U13" s="201"/>
      <c r="V13" s="202"/>
      <c r="W13" s="200" t="s">
        <v>105</v>
      </c>
      <c r="X13" s="201"/>
      <c r="Y13" s="201"/>
      <c r="Z13" s="201"/>
      <c r="AA13" s="201"/>
      <c r="AB13" s="201"/>
      <c r="AC13" s="202"/>
      <c r="AD13" s="200" t="s">
        <v>105</v>
      </c>
      <c r="AE13" s="201"/>
      <c r="AF13" s="201"/>
      <c r="AG13" s="201"/>
      <c r="AH13" s="201"/>
      <c r="AI13" s="201"/>
      <c r="AJ13" s="202"/>
      <c r="AK13" s="200" t="s">
        <v>105</v>
      </c>
      <c r="AL13" s="201"/>
      <c r="AM13" s="201"/>
      <c r="AN13" s="201"/>
      <c r="AO13" s="201"/>
      <c r="AP13" s="201"/>
      <c r="AQ13" s="202"/>
      <c r="AR13" s="200"/>
      <c r="AS13" s="201"/>
      <c r="AT13" s="201"/>
      <c r="AU13" s="201"/>
      <c r="AV13" s="201"/>
      <c r="AW13" s="201"/>
      <c r="AX13" s="203"/>
    </row>
    <row r="14" spans="1:50" ht="21" customHeight="1" x14ac:dyDescent="0.15">
      <c r="A14" s="337"/>
      <c r="B14" s="338"/>
      <c r="C14" s="338"/>
      <c r="D14" s="338"/>
      <c r="E14" s="338"/>
      <c r="F14" s="339"/>
      <c r="G14" s="346"/>
      <c r="H14" s="347"/>
      <c r="I14" s="175" t="s">
        <v>19</v>
      </c>
      <c r="J14" s="355"/>
      <c r="K14" s="355"/>
      <c r="L14" s="355"/>
      <c r="M14" s="355"/>
      <c r="N14" s="355"/>
      <c r="O14" s="356"/>
      <c r="P14" s="200" t="s">
        <v>105</v>
      </c>
      <c r="Q14" s="201"/>
      <c r="R14" s="201"/>
      <c r="S14" s="201"/>
      <c r="T14" s="201"/>
      <c r="U14" s="201"/>
      <c r="V14" s="202"/>
      <c r="W14" s="200" t="s">
        <v>105</v>
      </c>
      <c r="X14" s="201"/>
      <c r="Y14" s="201"/>
      <c r="Z14" s="201"/>
      <c r="AA14" s="201"/>
      <c r="AB14" s="201"/>
      <c r="AC14" s="202"/>
      <c r="AD14" s="200" t="s">
        <v>105</v>
      </c>
      <c r="AE14" s="201"/>
      <c r="AF14" s="201"/>
      <c r="AG14" s="201"/>
      <c r="AH14" s="201"/>
      <c r="AI14" s="201"/>
      <c r="AJ14" s="202"/>
      <c r="AK14" s="200" t="s">
        <v>105</v>
      </c>
      <c r="AL14" s="201"/>
      <c r="AM14" s="201"/>
      <c r="AN14" s="201"/>
      <c r="AO14" s="201"/>
      <c r="AP14" s="201"/>
      <c r="AQ14" s="202"/>
      <c r="AR14" s="204"/>
      <c r="AS14" s="205"/>
      <c r="AT14" s="205"/>
      <c r="AU14" s="205"/>
      <c r="AV14" s="205"/>
      <c r="AW14" s="205"/>
      <c r="AX14" s="206"/>
    </row>
    <row r="15" spans="1:50" ht="24.75" customHeight="1" x14ac:dyDescent="0.15">
      <c r="A15" s="337"/>
      <c r="B15" s="338"/>
      <c r="C15" s="338"/>
      <c r="D15" s="338"/>
      <c r="E15" s="338"/>
      <c r="F15" s="339"/>
      <c r="G15" s="346"/>
      <c r="H15" s="347"/>
      <c r="I15" s="175" t="s">
        <v>20</v>
      </c>
      <c r="J15" s="176"/>
      <c r="K15" s="176"/>
      <c r="L15" s="176"/>
      <c r="M15" s="176"/>
      <c r="N15" s="176"/>
      <c r="O15" s="177"/>
      <c r="P15" s="354" t="s">
        <v>105</v>
      </c>
      <c r="Q15" s="354"/>
      <c r="R15" s="354"/>
      <c r="S15" s="354"/>
      <c r="T15" s="354"/>
      <c r="U15" s="354"/>
      <c r="V15" s="354"/>
      <c r="W15" s="354" t="s">
        <v>105</v>
      </c>
      <c r="X15" s="354"/>
      <c r="Y15" s="354"/>
      <c r="Z15" s="354"/>
      <c r="AA15" s="354"/>
      <c r="AB15" s="354"/>
      <c r="AC15" s="354"/>
      <c r="AD15" s="354" t="s">
        <v>105</v>
      </c>
      <c r="AE15" s="354"/>
      <c r="AF15" s="354"/>
      <c r="AG15" s="354"/>
      <c r="AH15" s="354"/>
      <c r="AI15" s="354"/>
      <c r="AJ15" s="354"/>
      <c r="AK15" s="354" t="s">
        <v>105</v>
      </c>
      <c r="AL15" s="354"/>
      <c r="AM15" s="354"/>
      <c r="AN15" s="354"/>
      <c r="AO15" s="354"/>
      <c r="AP15" s="354"/>
      <c r="AQ15" s="354"/>
      <c r="AR15" s="359"/>
      <c r="AS15" s="359"/>
      <c r="AT15" s="359"/>
      <c r="AU15" s="359"/>
      <c r="AV15" s="359"/>
      <c r="AW15" s="359"/>
      <c r="AX15" s="360"/>
    </row>
    <row r="16" spans="1:50" ht="24.75" customHeight="1" x14ac:dyDescent="0.15">
      <c r="A16" s="337"/>
      <c r="B16" s="338"/>
      <c r="C16" s="338"/>
      <c r="D16" s="338"/>
      <c r="E16" s="338"/>
      <c r="F16" s="339"/>
      <c r="G16" s="348"/>
      <c r="H16" s="349"/>
      <c r="I16" s="375" t="s">
        <v>21</v>
      </c>
      <c r="J16" s="376"/>
      <c r="K16" s="376"/>
      <c r="L16" s="376"/>
      <c r="M16" s="376"/>
      <c r="N16" s="376"/>
      <c r="O16" s="163"/>
      <c r="P16" s="210">
        <f>P11</f>
        <v>540</v>
      </c>
      <c r="Q16" s="211"/>
      <c r="R16" s="211"/>
      <c r="S16" s="211"/>
      <c r="T16" s="211"/>
      <c r="U16" s="211"/>
      <c r="V16" s="212"/>
      <c r="W16" s="213">
        <f>W11+W12</f>
        <v>505</v>
      </c>
      <c r="X16" s="213"/>
      <c r="Y16" s="213"/>
      <c r="Z16" s="213"/>
      <c r="AA16" s="213"/>
      <c r="AB16" s="213"/>
      <c r="AC16" s="213"/>
      <c r="AD16" s="213">
        <f t="shared" ref="AD16" si="0">AD11</f>
        <v>484</v>
      </c>
      <c r="AE16" s="213"/>
      <c r="AF16" s="213"/>
      <c r="AG16" s="213"/>
      <c r="AH16" s="213"/>
      <c r="AI16" s="213"/>
      <c r="AJ16" s="213"/>
      <c r="AK16" s="213">
        <f t="shared" ref="AK16" si="1">AK11</f>
        <v>490</v>
      </c>
      <c r="AL16" s="213"/>
      <c r="AM16" s="213"/>
      <c r="AN16" s="213"/>
      <c r="AO16" s="213"/>
      <c r="AP16" s="213"/>
      <c r="AQ16" s="213"/>
      <c r="AR16" s="377"/>
      <c r="AS16" s="377"/>
      <c r="AT16" s="377"/>
      <c r="AU16" s="377"/>
      <c r="AV16" s="377"/>
      <c r="AW16" s="377"/>
      <c r="AX16" s="378"/>
    </row>
    <row r="17" spans="1:55" ht="24.75" customHeight="1" x14ac:dyDescent="0.15">
      <c r="A17" s="337"/>
      <c r="B17" s="338"/>
      <c r="C17" s="338"/>
      <c r="D17" s="338"/>
      <c r="E17" s="338"/>
      <c r="F17" s="339"/>
      <c r="G17" s="379" t="s">
        <v>22</v>
      </c>
      <c r="H17" s="380"/>
      <c r="I17" s="380"/>
      <c r="J17" s="380"/>
      <c r="K17" s="380"/>
      <c r="L17" s="380"/>
      <c r="M17" s="380"/>
      <c r="N17" s="380"/>
      <c r="O17" s="380"/>
      <c r="P17" s="384">
        <v>508.87799999999999</v>
      </c>
      <c r="Q17" s="384"/>
      <c r="R17" s="384"/>
      <c r="S17" s="384"/>
      <c r="T17" s="384"/>
      <c r="U17" s="384"/>
      <c r="V17" s="384"/>
      <c r="W17" s="385">
        <v>451</v>
      </c>
      <c r="X17" s="385"/>
      <c r="Y17" s="385"/>
      <c r="Z17" s="385"/>
      <c r="AA17" s="385"/>
      <c r="AB17" s="385"/>
      <c r="AC17" s="385"/>
      <c r="AD17" s="384">
        <v>449.87099999999998</v>
      </c>
      <c r="AE17" s="384"/>
      <c r="AF17" s="384"/>
      <c r="AG17" s="384"/>
      <c r="AH17" s="384"/>
      <c r="AI17" s="384"/>
      <c r="AJ17" s="384"/>
      <c r="AK17" s="382"/>
      <c r="AL17" s="382"/>
      <c r="AM17" s="382"/>
      <c r="AN17" s="382"/>
      <c r="AO17" s="382"/>
      <c r="AP17" s="382"/>
      <c r="AQ17" s="382"/>
      <c r="AR17" s="382"/>
      <c r="AS17" s="382"/>
      <c r="AT17" s="382"/>
      <c r="AU17" s="382"/>
      <c r="AV17" s="382"/>
      <c r="AW17" s="382"/>
      <c r="AX17" s="383"/>
    </row>
    <row r="18" spans="1:55" ht="24.75" customHeight="1" x14ac:dyDescent="0.15">
      <c r="A18" s="340"/>
      <c r="B18" s="341"/>
      <c r="C18" s="341"/>
      <c r="D18" s="341"/>
      <c r="E18" s="341"/>
      <c r="F18" s="342"/>
      <c r="G18" s="379" t="s">
        <v>23</v>
      </c>
      <c r="H18" s="380"/>
      <c r="I18" s="380"/>
      <c r="J18" s="380"/>
      <c r="K18" s="380"/>
      <c r="L18" s="380"/>
      <c r="M18" s="380"/>
      <c r="N18" s="380"/>
      <c r="O18" s="380"/>
      <c r="P18" s="381">
        <f>508767/540203</f>
        <v>0.94180706141950343</v>
      </c>
      <c r="Q18" s="381"/>
      <c r="R18" s="381"/>
      <c r="S18" s="381"/>
      <c r="T18" s="381"/>
      <c r="U18" s="381"/>
      <c r="V18" s="381"/>
      <c r="W18" s="381">
        <f>450192/503989</f>
        <v>0.89325759093948476</v>
      </c>
      <c r="X18" s="381"/>
      <c r="Y18" s="381"/>
      <c r="Z18" s="381"/>
      <c r="AA18" s="381"/>
      <c r="AB18" s="381"/>
      <c r="AC18" s="381"/>
      <c r="AD18" s="381">
        <f>449901/485866</f>
        <v>0.92597753290001772</v>
      </c>
      <c r="AE18" s="381"/>
      <c r="AF18" s="381"/>
      <c r="AG18" s="381"/>
      <c r="AH18" s="381"/>
      <c r="AI18" s="381"/>
      <c r="AJ18" s="381"/>
      <c r="AK18" s="382"/>
      <c r="AL18" s="382"/>
      <c r="AM18" s="382"/>
      <c r="AN18" s="382"/>
      <c r="AO18" s="382"/>
      <c r="AP18" s="382"/>
      <c r="AQ18" s="382"/>
      <c r="AR18" s="382"/>
      <c r="AS18" s="382"/>
      <c r="AT18" s="382"/>
      <c r="AU18" s="382"/>
      <c r="AV18" s="382"/>
      <c r="AW18" s="382"/>
      <c r="AX18" s="383"/>
    </row>
    <row r="19" spans="1:55" ht="31.7" customHeight="1" x14ac:dyDescent="0.15">
      <c r="A19" s="402" t="s">
        <v>24</v>
      </c>
      <c r="B19" s="403"/>
      <c r="C19" s="403"/>
      <c r="D19" s="403"/>
      <c r="E19" s="403"/>
      <c r="F19" s="404"/>
      <c r="G19" s="386" t="s">
        <v>25</v>
      </c>
      <c r="H19" s="155"/>
      <c r="I19" s="155"/>
      <c r="J19" s="155"/>
      <c r="K19" s="155"/>
      <c r="L19" s="155"/>
      <c r="M19" s="155"/>
      <c r="N19" s="155"/>
      <c r="O19" s="155"/>
      <c r="P19" s="155"/>
      <c r="Q19" s="155"/>
      <c r="R19" s="155"/>
      <c r="S19" s="155"/>
      <c r="T19" s="155"/>
      <c r="U19" s="155"/>
      <c r="V19" s="155"/>
      <c r="W19" s="155"/>
      <c r="X19" s="156"/>
      <c r="Y19" s="387"/>
      <c r="Z19" s="257"/>
      <c r="AA19" s="258"/>
      <c r="AB19" s="154" t="s">
        <v>26</v>
      </c>
      <c r="AC19" s="155"/>
      <c r="AD19" s="156"/>
      <c r="AE19" s="363" t="s">
        <v>384</v>
      </c>
      <c r="AF19" s="363"/>
      <c r="AG19" s="363"/>
      <c r="AH19" s="363"/>
      <c r="AI19" s="363"/>
      <c r="AJ19" s="363" t="s">
        <v>385</v>
      </c>
      <c r="AK19" s="363"/>
      <c r="AL19" s="363"/>
      <c r="AM19" s="363"/>
      <c r="AN19" s="363"/>
      <c r="AO19" s="363" t="s">
        <v>386</v>
      </c>
      <c r="AP19" s="363"/>
      <c r="AQ19" s="363"/>
      <c r="AR19" s="363"/>
      <c r="AS19" s="363"/>
      <c r="AT19" s="364" t="s">
        <v>378</v>
      </c>
      <c r="AU19" s="363"/>
      <c r="AV19" s="363"/>
      <c r="AW19" s="363"/>
      <c r="AX19" s="365"/>
    </row>
    <row r="20" spans="1:55" ht="26.25" customHeight="1" x14ac:dyDescent="0.15">
      <c r="A20" s="405"/>
      <c r="B20" s="403"/>
      <c r="C20" s="403"/>
      <c r="D20" s="403"/>
      <c r="E20" s="403"/>
      <c r="F20" s="404"/>
      <c r="G20" s="366" t="s">
        <v>364</v>
      </c>
      <c r="H20" s="367"/>
      <c r="I20" s="367"/>
      <c r="J20" s="367"/>
      <c r="K20" s="367"/>
      <c r="L20" s="367"/>
      <c r="M20" s="367"/>
      <c r="N20" s="367"/>
      <c r="O20" s="367"/>
      <c r="P20" s="367"/>
      <c r="Q20" s="367"/>
      <c r="R20" s="367"/>
      <c r="S20" s="367"/>
      <c r="T20" s="367"/>
      <c r="U20" s="367"/>
      <c r="V20" s="367"/>
      <c r="W20" s="367"/>
      <c r="X20" s="368"/>
      <c r="Y20" s="393" t="s">
        <v>27</v>
      </c>
      <c r="Z20" s="394"/>
      <c r="AA20" s="395"/>
      <c r="AB20" s="396" t="s">
        <v>110</v>
      </c>
      <c r="AC20" s="397"/>
      <c r="AD20" s="397"/>
      <c r="AE20" s="398" t="s">
        <v>365</v>
      </c>
      <c r="AF20" s="399"/>
      <c r="AG20" s="399"/>
      <c r="AH20" s="399"/>
      <c r="AI20" s="399"/>
      <c r="AJ20" s="398" t="s">
        <v>366</v>
      </c>
      <c r="AK20" s="399"/>
      <c r="AL20" s="399"/>
      <c r="AM20" s="399"/>
      <c r="AN20" s="399"/>
      <c r="AO20" s="398" t="s">
        <v>367</v>
      </c>
      <c r="AP20" s="399"/>
      <c r="AQ20" s="399"/>
      <c r="AR20" s="399"/>
      <c r="AS20" s="399"/>
      <c r="AT20" s="400"/>
      <c r="AU20" s="400"/>
      <c r="AV20" s="400"/>
      <c r="AW20" s="400"/>
      <c r="AX20" s="401"/>
    </row>
    <row r="21" spans="1:55" ht="26.25" customHeight="1" x14ac:dyDescent="0.15">
      <c r="A21" s="406"/>
      <c r="B21" s="407"/>
      <c r="C21" s="407"/>
      <c r="D21" s="407"/>
      <c r="E21" s="407"/>
      <c r="F21" s="408"/>
      <c r="G21" s="369"/>
      <c r="H21" s="370"/>
      <c r="I21" s="370"/>
      <c r="J21" s="370"/>
      <c r="K21" s="370"/>
      <c r="L21" s="370"/>
      <c r="M21" s="370"/>
      <c r="N21" s="370"/>
      <c r="O21" s="370"/>
      <c r="P21" s="370"/>
      <c r="Q21" s="370"/>
      <c r="R21" s="370"/>
      <c r="S21" s="370"/>
      <c r="T21" s="370"/>
      <c r="U21" s="370"/>
      <c r="V21" s="370"/>
      <c r="W21" s="370"/>
      <c r="X21" s="371"/>
      <c r="Y21" s="154" t="s">
        <v>28</v>
      </c>
      <c r="Z21" s="155"/>
      <c r="AA21" s="156"/>
      <c r="AB21" s="409" t="s">
        <v>379</v>
      </c>
      <c r="AC21" s="410"/>
      <c r="AD21" s="410"/>
      <c r="AE21" s="182" t="s">
        <v>35</v>
      </c>
      <c r="AF21" s="183"/>
      <c r="AG21" s="183"/>
      <c r="AH21" s="183"/>
      <c r="AI21" s="183"/>
      <c r="AJ21" s="182" t="s">
        <v>35</v>
      </c>
      <c r="AK21" s="183"/>
      <c r="AL21" s="183"/>
      <c r="AM21" s="183"/>
      <c r="AN21" s="183"/>
      <c r="AO21" s="182" t="s">
        <v>35</v>
      </c>
      <c r="AP21" s="183"/>
      <c r="AQ21" s="183"/>
      <c r="AR21" s="183"/>
      <c r="AS21" s="183"/>
      <c r="AT21" s="182" t="s">
        <v>35</v>
      </c>
      <c r="AU21" s="183"/>
      <c r="AV21" s="183"/>
      <c r="AW21" s="183"/>
      <c r="AX21" s="411"/>
    </row>
    <row r="22" spans="1:55" ht="32.25" customHeight="1" x14ac:dyDescent="0.15">
      <c r="A22" s="406"/>
      <c r="B22" s="407"/>
      <c r="C22" s="407"/>
      <c r="D22" s="407"/>
      <c r="E22" s="407"/>
      <c r="F22" s="408"/>
      <c r="G22" s="372"/>
      <c r="H22" s="373"/>
      <c r="I22" s="373"/>
      <c r="J22" s="373"/>
      <c r="K22" s="373"/>
      <c r="L22" s="373"/>
      <c r="M22" s="373"/>
      <c r="N22" s="373"/>
      <c r="O22" s="373"/>
      <c r="P22" s="373"/>
      <c r="Q22" s="373"/>
      <c r="R22" s="373"/>
      <c r="S22" s="373"/>
      <c r="T22" s="373"/>
      <c r="U22" s="373"/>
      <c r="V22" s="373"/>
      <c r="W22" s="373"/>
      <c r="X22" s="374"/>
      <c r="Y22" s="154" t="s">
        <v>29</v>
      </c>
      <c r="Z22" s="155"/>
      <c r="AA22" s="156"/>
      <c r="AB22" s="412" t="s">
        <v>30</v>
      </c>
      <c r="AC22" s="412"/>
      <c r="AD22" s="412"/>
      <c r="AE22" s="413" t="s">
        <v>35</v>
      </c>
      <c r="AF22" s="186"/>
      <c r="AG22" s="186"/>
      <c r="AH22" s="186"/>
      <c r="AI22" s="186"/>
      <c r="AJ22" s="414" t="s">
        <v>35</v>
      </c>
      <c r="AK22" s="414"/>
      <c r="AL22" s="414"/>
      <c r="AM22" s="414"/>
      <c r="AN22" s="414"/>
      <c r="AO22" s="414" t="s">
        <v>35</v>
      </c>
      <c r="AP22" s="414"/>
      <c r="AQ22" s="414"/>
      <c r="AR22" s="414"/>
      <c r="AS22" s="414"/>
      <c r="AT22" s="361"/>
      <c r="AU22" s="361"/>
      <c r="AV22" s="361"/>
      <c r="AW22" s="361"/>
      <c r="AX22" s="362"/>
    </row>
    <row r="23" spans="1:55" ht="31.7" customHeight="1" x14ac:dyDescent="0.15">
      <c r="A23" s="415" t="s">
        <v>31</v>
      </c>
      <c r="B23" s="430"/>
      <c r="C23" s="430"/>
      <c r="D23" s="430"/>
      <c r="E23" s="430"/>
      <c r="F23" s="431"/>
      <c r="G23" s="386" t="s">
        <v>32</v>
      </c>
      <c r="H23" s="155"/>
      <c r="I23" s="155"/>
      <c r="J23" s="155"/>
      <c r="K23" s="155"/>
      <c r="L23" s="155"/>
      <c r="M23" s="155"/>
      <c r="N23" s="155"/>
      <c r="O23" s="155"/>
      <c r="P23" s="155"/>
      <c r="Q23" s="155"/>
      <c r="R23" s="155"/>
      <c r="S23" s="155"/>
      <c r="T23" s="155"/>
      <c r="U23" s="155"/>
      <c r="V23" s="155"/>
      <c r="W23" s="155"/>
      <c r="X23" s="156"/>
      <c r="Y23" s="387"/>
      <c r="Z23" s="257"/>
      <c r="AA23" s="258"/>
      <c r="AB23" s="154" t="s">
        <v>26</v>
      </c>
      <c r="AC23" s="155"/>
      <c r="AD23" s="156"/>
      <c r="AE23" s="363" t="s">
        <v>384</v>
      </c>
      <c r="AF23" s="363"/>
      <c r="AG23" s="363"/>
      <c r="AH23" s="363"/>
      <c r="AI23" s="363"/>
      <c r="AJ23" s="363" t="s">
        <v>385</v>
      </c>
      <c r="AK23" s="363"/>
      <c r="AL23" s="363"/>
      <c r="AM23" s="363"/>
      <c r="AN23" s="363"/>
      <c r="AO23" s="363" t="s">
        <v>386</v>
      </c>
      <c r="AP23" s="363"/>
      <c r="AQ23" s="363"/>
      <c r="AR23" s="363"/>
      <c r="AS23" s="363"/>
      <c r="AT23" s="427" t="s">
        <v>33</v>
      </c>
      <c r="AU23" s="428"/>
      <c r="AV23" s="428"/>
      <c r="AW23" s="428"/>
      <c r="AX23" s="429"/>
    </row>
    <row r="24" spans="1:55" ht="54" customHeight="1" x14ac:dyDescent="0.15">
      <c r="A24" s="432"/>
      <c r="B24" s="433"/>
      <c r="C24" s="433"/>
      <c r="D24" s="433"/>
      <c r="E24" s="433"/>
      <c r="F24" s="434"/>
      <c r="G24" s="457" t="s">
        <v>111</v>
      </c>
      <c r="H24" s="458"/>
      <c r="I24" s="458"/>
      <c r="J24" s="458"/>
      <c r="K24" s="458"/>
      <c r="L24" s="458"/>
      <c r="M24" s="458"/>
      <c r="N24" s="458"/>
      <c r="O24" s="458"/>
      <c r="P24" s="458"/>
      <c r="Q24" s="458"/>
      <c r="R24" s="458"/>
      <c r="S24" s="458"/>
      <c r="T24" s="458"/>
      <c r="U24" s="458"/>
      <c r="V24" s="458"/>
      <c r="W24" s="458"/>
      <c r="X24" s="459"/>
      <c r="Y24" s="463" t="s">
        <v>34</v>
      </c>
      <c r="Z24" s="305"/>
      <c r="AA24" s="464"/>
      <c r="AB24" s="451" t="s">
        <v>112</v>
      </c>
      <c r="AC24" s="452"/>
      <c r="AD24" s="453"/>
      <c r="AE24" s="390" t="s">
        <v>113</v>
      </c>
      <c r="AF24" s="391"/>
      <c r="AG24" s="391"/>
      <c r="AH24" s="391"/>
      <c r="AI24" s="450"/>
      <c r="AJ24" s="390" t="s">
        <v>115</v>
      </c>
      <c r="AK24" s="391"/>
      <c r="AL24" s="391"/>
      <c r="AM24" s="391"/>
      <c r="AN24" s="450"/>
      <c r="AO24" s="390" t="s">
        <v>300</v>
      </c>
      <c r="AP24" s="391"/>
      <c r="AQ24" s="391"/>
      <c r="AR24" s="391"/>
      <c r="AS24" s="450"/>
      <c r="AT24" s="413" t="s">
        <v>35</v>
      </c>
      <c r="AU24" s="186"/>
      <c r="AV24" s="186"/>
      <c r="AW24" s="186"/>
      <c r="AX24" s="465"/>
      <c r="AY24" s="59"/>
      <c r="AZ24" s="59"/>
      <c r="BA24" s="59"/>
      <c r="BB24" s="59"/>
      <c r="BC24" s="59"/>
    </row>
    <row r="25" spans="1:55" ht="54" customHeight="1" x14ac:dyDescent="0.15">
      <c r="A25" s="435"/>
      <c r="B25" s="436"/>
      <c r="C25" s="436"/>
      <c r="D25" s="436"/>
      <c r="E25" s="436"/>
      <c r="F25" s="437"/>
      <c r="G25" s="460"/>
      <c r="H25" s="461"/>
      <c r="I25" s="461"/>
      <c r="J25" s="461"/>
      <c r="K25" s="461"/>
      <c r="L25" s="461"/>
      <c r="M25" s="461"/>
      <c r="N25" s="461"/>
      <c r="O25" s="461"/>
      <c r="P25" s="461"/>
      <c r="Q25" s="461"/>
      <c r="R25" s="461"/>
      <c r="S25" s="461"/>
      <c r="T25" s="461"/>
      <c r="U25" s="461"/>
      <c r="V25" s="461"/>
      <c r="W25" s="461"/>
      <c r="X25" s="462"/>
      <c r="Y25" s="466" t="s">
        <v>36</v>
      </c>
      <c r="Z25" s="316"/>
      <c r="AA25" s="317"/>
      <c r="AB25" s="454"/>
      <c r="AC25" s="455"/>
      <c r="AD25" s="456"/>
      <c r="AE25" s="388" t="s">
        <v>114</v>
      </c>
      <c r="AF25" s="389"/>
      <c r="AG25" s="389"/>
      <c r="AH25" s="389"/>
      <c r="AI25" s="389"/>
      <c r="AJ25" s="388" t="s">
        <v>116</v>
      </c>
      <c r="AK25" s="389"/>
      <c r="AL25" s="389"/>
      <c r="AM25" s="389"/>
      <c r="AN25" s="389"/>
      <c r="AO25" s="388" t="s">
        <v>117</v>
      </c>
      <c r="AP25" s="389"/>
      <c r="AQ25" s="389"/>
      <c r="AR25" s="389"/>
      <c r="AS25" s="389"/>
      <c r="AT25" s="390" t="s">
        <v>301</v>
      </c>
      <c r="AU25" s="391"/>
      <c r="AV25" s="391"/>
      <c r="AW25" s="391"/>
      <c r="AX25" s="392"/>
      <c r="AY25" s="59"/>
      <c r="AZ25" s="59"/>
      <c r="BA25" s="59"/>
      <c r="BB25" s="59"/>
      <c r="BC25" s="59"/>
    </row>
    <row r="26" spans="1:55" ht="32.25" customHeight="1" x14ac:dyDescent="0.15">
      <c r="A26" s="415" t="s">
        <v>37</v>
      </c>
      <c r="B26" s="416"/>
      <c r="C26" s="416"/>
      <c r="D26" s="416"/>
      <c r="E26" s="416"/>
      <c r="F26" s="417"/>
      <c r="G26" s="155" t="s">
        <v>38</v>
      </c>
      <c r="H26" s="155"/>
      <c r="I26" s="155"/>
      <c r="J26" s="155"/>
      <c r="K26" s="155"/>
      <c r="L26" s="155"/>
      <c r="M26" s="155"/>
      <c r="N26" s="155"/>
      <c r="O26" s="155"/>
      <c r="P26" s="155"/>
      <c r="Q26" s="155"/>
      <c r="R26" s="155"/>
      <c r="S26" s="155"/>
      <c r="T26" s="155"/>
      <c r="U26" s="155"/>
      <c r="V26" s="155"/>
      <c r="W26" s="155"/>
      <c r="X26" s="156"/>
      <c r="Y26" s="424"/>
      <c r="Z26" s="425"/>
      <c r="AA26" s="426"/>
      <c r="AB26" s="154" t="s">
        <v>26</v>
      </c>
      <c r="AC26" s="155"/>
      <c r="AD26" s="156"/>
      <c r="AE26" s="154" t="s">
        <v>384</v>
      </c>
      <c r="AF26" s="155"/>
      <c r="AG26" s="155"/>
      <c r="AH26" s="155"/>
      <c r="AI26" s="156"/>
      <c r="AJ26" s="154" t="s">
        <v>385</v>
      </c>
      <c r="AK26" s="155"/>
      <c r="AL26" s="155"/>
      <c r="AM26" s="155"/>
      <c r="AN26" s="156"/>
      <c r="AO26" s="154" t="s">
        <v>386</v>
      </c>
      <c r="AP26" s="155"/>
      <c r="AQ26" s="155"/>
      <c r="AR26" s="155"/>
      <c r="AS26" s="156"/>
      <c r="AT26" s="427" t="s">
        <v>39</v>
      </c>
      <c r="AU26" s="428"/>
      <c r="AV26" s="428"/>
      <c r="AW26" s="428"/>
      <c r="AX26" s="429"/>
      <c r="AY26" s="59"/>
      <c r="AZ26" s="59"/>
      <c r="BA26" s="59"/>
      <c r="BB26" s="59"/>
      <c r="BC26" s="59"/>
    </row>
    <row r="27" spans="1:55" ht="72.75" customHeight="1" x14ac:dyDescent="0.15">
      <c r="A27" s="418"/>
      <c r="B27" s="419"/>
      <c r="C27" s="419"/>
      <c r="D27" s="419"/>
      <c r="E27" s="419"/>
      <c r="F27" s="420"/>
      <c r="G27" s="441" t="s">
        <v>340</v>
      </c>
      <c r="H27" s="442"/>
      <c r="I27" s="442"/>
      <c r="J27" s="442"/>
      <c r="K27" s="442"/>
      <c r="L27" s="442"/>
      <c r="M27" s="442"/>
      <c r="N27" s="442"/>
      <c r="O27" s="442"/>
      <c r="P27" s="442"/>
      <c r="Q27" s="442"/>
      <c r="R27" s="442"/>
      <c r="S27" s="442"/>
      <c r="T27" s="442"/>
      <c r="U27" s="442"/>
      <c r="V27" s="442"/>
      <c r="W27" s="442"/>
      <c r="X27" s="443"/>
      <c r="Y27" s="447" t="s">
        <v>37</v>
      </c>
      <c r="Z27" s="448"/>
      <c r="AA27" s="449"/>
      <c r="AB27" s="182" t="s">
        <v>338</v>
      </c>
      <c r="AC27" s="183"/>
      <c r="AD27" s="184"/>
      <c r="AE27" s="390" t="s">
        <v>381</v>
      </c>
      <c r="AF27" s="391"/>
      <c r="AG27" s="391"/>
      <c r="AH27" s="391"/>
      <c r="AI27" s="450"/>
      <c r="AJ27" s="390" t="s">
        <v>382</v>
      </c>
      <c r="AK27" s="391"/>
      <c r="AL27" s="391"/>
      <c r="AM27" s="391"/>
      <c r="AN27" s="450"/>
      <c r="AO27" s="390" t="s">
        <v>383</v>
      </c>
      <c r="AP27" s="391"/>
      <c r="AQ27" s="391"/>
      <c r="AR27" s="391"/>
      <c r="AS27" s="450"/>
      <c r="AT27" s="390" t="s">
        <v>339</v>
      </c>
      <c r="AU27" s="391"/>
      <c r="AV27" s="391"/>
      <c r="AW27" s="391"/>
      <c r="AX27" s="392"/>
    </row>
    <row r="28" spans="1:55" ht="33.75" customHeight="1" x14ac:dyDescent="0.15">
      <c r="A28" s="421"/>
      <c r="B28" s="422"/>
      <c r="C28" s="422"/>
      <c r="D28" s="422"/>
      <c r="E28" s="422"/>
      <c r="F28" s="423"/>
      <c r="G28" s="444"/>
      <c r="H28" s="445"/>
      <c r="I28" s="445"/>
      <c r="J28" s="445"/>
      <c r="K28" s="445"/>
      <c r="L28" s="445"/>
      <c r="M28" s="445"/>
      <c r="N28" s="445"/>
      <c r="O28" s="445"/>
      <c r="P28" s="445"/>
      <c r="Q28" s="445"/>
      <c r="R28" s="445"/>
      <c r="S28" s="445"/>
      <c r="T28" s="445"/>
      <c r="U28" s="445"/>
      <c r="V28" s="445"/>
      <c r="W28" s="445"/>
      <c r="X28" s="446"/>
      <c r="Y28" s="393" t="s">
        <v>40</v>
      </c>
      <c r="Z28" s="316"/>
      <c r="AA28" s="317"/>
      <c r="AB28" s="438" t="s">
        <v>337</v>
      </c>
      <c r="AC28" s="439"/>
      <c r="AD28" s="440"/>
      <c r="AE28" s="182" t="s">
        <v>341</v>
      </c>
      <c r="AF28" s="183"/>
      <c r="AG28" s="183"/>
      <c r="AH28" s="183"/>
      <c r="AI28" s="184"/>
      <c r="AJ28" s="182" t="s">
        <v>341</v>
      </c>
      <c r="AK28" s="183"/>
      <c r="AL28" s="183"/>
      <c r="AM28" s="183"/>
      <c r="AN28" s="184"/>
      <c r="AO28" s="182" t="s">
        <v>341</v>
      </c>
      <c r="AP28" s="183"/>
      <c r="AQ28" s="183"/>
      <c r="AR28" s="183"/>
      <c r="AS28" s="184"/>
      <c r="AT28" s="182" t="s">
        <v>341</v>
      </c>
      <c r="AU28" s="183"/>
      <c r="AV28" s="183"/>
      <c r="AW28" s="183"/>
      <c r="AX28" s="411"/>
    </row>
    <row r="29" spans="1:55" ht="23.1" customHeight="1" x14ac:dyDescent="0.15">
      <c r="A29" s="120" t="s">
        <v>41</v>
      </c>
      <c r="B29" s="121"/>
      <c r="C29" s="471" t="s">
        <v>42</v>
      </c>
      <c r="D29" s="472"/>
      <c r="E29" s="472"/>
      <c r="F29" s="472"/>
      <c r="G29" s="472"/>
      <c r="H29" s="472"/>
      <c r="I29" s="472"/>
      <c r="J29" s="472"/>
      <c r="K29" s="473"/>
      <c r="L29" s="474" t="s">
        <v>43</v>
      </c>
      <c r="M29" s="474"/>
      <c r="N29" s="474"/>
      <c r="O29" s="474"/>
      <c r="P29" s="474"/>
      <c r="Q29" s="474"/>
      <c r="R29" s="474" t="s">
        <v>388</v>
      </c>
      <c r="S29" s="474"/>
      <c r="T29" s="474"/>
      <c r="U29" s="474"/>
      <c r="V29" s="474"/>
      <c r="W29" s="474"/>
      <c r="X29" s="475" t="s">
        <v>44</v>
      </c>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6"/>
    </row>
    <row r="30" spans="1:55" ht="23.1" customHeight="1" x14ac:dyDescent="0.15">
      <c r="A30" s="122"/>
      <c r="B30" s="123"/>
      <c r="C30" s="477" t="s">
        <v>118</v>
      </c>
      <c r="D30" s="478"/>
      <c r="E30" s="478"/>
      <c r="F30" s="478"/>
      <c r="G30" s="478"/>
      <c r="H30" s="478"/>
      <c r="I30" s="478"/>
      <c r="J30" s="478"/>
      <c r="K30" s="479"/>
      <c r="L30" s="352">
        <v>209</v>
      </c>
      <c r="M30" s="352"/>
      <c r="N30" s="352"/>
      <c r="O30" s="352"/>
      <c r="P30" s="352"/>
      <c r="Q30" s="352"/>
      <c r="R30" s="480"/>
      <c r="S30" s="480"/>
      <c r="T30" s="480"/>
      <c r="U30" s="480"/>
      <c r="V30" s="480"/>
      <c r="W30" s="480"/>
      <c r="X30" s="143"/>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5"/>
    </row>
    <row r="31" spans="1:55" ht="23.1" customHeight="1" x14ac:dyDescent="0.15">
      <c r="A31" s="122"/>
      <c r="B31" s="123"/>
      <c r="C31" s="468" t="s">
        <v>119</v>
      </c>
      <c r="D31" s="469"/>
      <c r="E31" s="469"/>
      <c r="F31" s="469"/>
      <c r="G31" s="469"/>
      <c r="H31" s="469"/>
      <c r="I31" s="469"/>
      <c r="J31" s="469"/>
      <c r="K31" s="470"/>
      <c r="L31" s="354">
        <v>164</v>
      </c>
      <c r="M31" s="354"/>
      <c r="N31" s="354"/>
      <c r="O31" s="354"/>
      <c r="P31" s="354"/>
      <c r="Q31" s="354"/>
      <c r="R31" s="467"/>
      <c r="S31" s="467"/>
      <c r="T31" s="467"/>
      <c r="U31" s="467"/>
      <c r="V31" s="467"/>
      <c r="W31" s="467"/>
      <c r="X31" s="150"/>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2"/>
    </row>
    <row r="32" spans="1:55" ht="23.1" customHeight="1" x14ac:dyDescent="0.15">
      <c r="A32" s="122"/>
      <c r="B32" s="123"/>
      <c r="C32" s="468" t="s">
        <v>120</v>
      </c>
      <c r="D32" s="469"/>
      <c r="E32" s="469"/>
      <c r="F32" s="469"/>
      <c r="G32" s="469"/>
      <c r="H32" s="469"/>
      <c r="I32" s="469"/>
      <c r="J32" s="469"/>
      <c r="K32" s="470"/>
      <c r="L32" s="354">
        <v>101</v>
      </c>
      <c r="M32" s="354"/>
      <c r="N32" s="354"/>
      <c r="O32" s="354"/>
      <c r="P32" s="354"/>
      <c r="Q32" s="354"/>
      <c r="R32" s="467"/>
      <c r="S32" s="467"/>
      <c r="T32" s="467"/>
      <c r="U32" s="467"/>
      <c r="V32" s="467"/>
      <c r="W32" s="467"/>
      <c r="X32" s="150"/>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2"/>
    </row>
    <row r="33" spans="1:50" ht="28.5" customHeight="1" x14ac:dyDescent="0.15">
      <c r="A33" s="122"/>
      <c r="B33" s="123"/>
      <c r="C33" s="485" t="s">
        <v>121</v>
      </c>
      <c r="D33" s="486"/>
      <c r="E33" s="486"/>
      <c r="F33" s="486"/>
      <c r="G33" s="486"/>
      <c r="H33" s="486"/>
      <c r="I33" s="486"/>
      <c r="J33" s="486"/>
      <c r="K33" s="487"/>
      <c r="L33" s="354">
        <v>8</v>
      </c>
      <c r="M33" s="354"/>
      <c r="N33" s="354"/>
      <c r="O33" s="354"/>
      <c r="P33" s="354"/>
      <c r="Q33" s="354"/>
      <c r="R33" s="467"/>
      <c r="S33" s="467"/>
      <c r="T33" s="467"/>
      <c r="U33" s="467"/>
      <c r="V33" s="467"/>
      <c r="W33" s="467"/>
      <c r="X33" s="150"/>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2"/>
    </row>
    <row r="34" spans="1:50" ht="28.5" customHeight="1" x14ac:dyDescent="0.15">
      <c r="A34" s="122"/>
      <c r="B34" s="123"/>
      <c r="C34" s="485" t="s">
        <v>122</v>
      </c>
      <c r="D34" s="486"/>
      <c r="E34" s="486"/>
      <c r="F34" s="486"/>
      <c r="G34" s="486"/>
      <c r="H34" s="486"/>
      <c r="I34" s="486"/>
      <c r="J34" s="486"/>
      <c r="K34" s="487"/>
      <c r="L34" s="354">
        <v>8</v>
      </c>
      <c r="M34" s="354"/>
      <c r="N34" s="354"/>
      <c r="O34" s="354"/>
      <c r="P34" s="354"/>
      <c r="Q34" s="354"/>
      <c r="R34" s="467"/>
      <c r="S34" s="467"/>
      <c r="T34" s="467"/>
      <c r="U34" s="467"/>
      <c r="V34" s="467"/>
      <c r="W34" s="467"/>
      <c r="X34" s="150"/>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2"/>
    </row>
    <row r="35" spans="1:50" ht="21.75" customHeight="1" thickBot="1" x14ac:dyDescent="0.2">
      <c r="A35" s="124"/>
      <c r="B35" s="125"/>
      <c r="C35" s="481" t="s">
        <v>21</v>
      </c>
      <c r="D35" s="482"/>
      <c r="E35" s="482"/>
      <c r="F35" s="482"/>
      <c r="G35" s="482"/>
      <c r="H35" s="482"/>
      <c r="I35" s="482"/>
      <c r="J35" s="482"/>
      <c r="K35" s="483"/>
      <c r="L35" s="484">
        <f>SUM(L30:Q34)</f>
        <v>490</v>
      </c>
      <c r="M35" s="482"/>
      <c r="N35" s="482"/>
      <c r="O35" s="482"/>
      <c r="P35" s="482"/>
      <c r="Q35" s="483"/>
      <c r="R35" s="114"/>
      <c r="S35" s="115"/>
      <c r="T35" s="115"/>
      <c r="U35" s="115"/>
      <c r="V35" s="115"/>
      <c r="W35" s="116"/>
      <c r="X35" s="117"/>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9"/>
    </row>
    <row r="36" spans="1:50" ht="24.75" customHeight="1" thickBot="1" x14ac:dyDescent="0.2">
      <c r="A36" s="1"/>
      <c r="B36" s="1"/>
      <c r="C36" s="1"/>
      <c r="D36" s="1"/>
      <c r="E36" s="1"/>
      <c r="F36" s="1"/>
      <c r="G36" s="57"/>
      <c r="H36" s="57"/>
      <c r="I36" s="57"/>
      <c r="J36" s="57"/>
      <c r="K36" s="57"/>
      <c r="L36" s="2"/>
      <c r="M36" s="57"/>
      <c r="N36" s="57"/>
      <c r="O36" s="57"/>
      <c r="P36" s="57"/>
      <c r="Q36" s="57"/>
      <c r="R36" s="57"/>
      <c r="S36" s="57"/>
      <c r="T36" s="57"/>
      <c r="U36" s="57"/>
      <c r="V36" s="57"/>
      <c r="W36" s="57"/>
      <c r="X36" s="57"/>
      <c r="Y36" s="3"/>
      <c r="Z36" s="3"/>
      <c r="AA36" s="3"/>
      <c r="AB36" s="3"/>
      <c r="AC36" s="57"/>
      <c r="AD36" s="57"/>
      <c r="AE36" s="57"/>
      <c r="AF36" s="57"/>
      <c r="AG36" s="57"/>
      <c r="AH36" s="2"/>
      <c r="AI36" s="57"/>
      <c r="AJ36" s="57"/>
      <c r="AK36" s="57"/>
      <c r="AL36" s="57"/>
      <c r="AM36" s="57"/>
      <c r="AN36" s="57"/>
      <c r="AO36" s="57"/>
      <c r="AP36" s="57"/>
      <c r="AQ36" s="57"/>
      <c r="AR36" s="57"/>
      <c r="AS36" s="57"/>
      <c r="AT36" s="57"/>
      <c r="AU36" s="3"/>
      <c r="AV36" s="3"/>
      <c r="AW36" s="3"/>
      <c r="AX36" s="3"/>
    </row>
    <row r="37" spans="1:50" ht="21.75" customHeight="1" x14ac:dyDescent="0.15">
      <c r="A37" s="488" t="s">
        <v>45</v>
      </c>
      <c r="B37" s="489"/>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90"/>
    </row>
    <row r="38" spans="1:50" ht="21" customHeight="1" x14ac:dyDescent="0.15">
      <c r="A38" s="4"/>
      <c r="B38" s="5"/>
      <c r="C38" s="491" t="s">
        <v>46</v>
      </c>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92"/>
      <c r="AD38" s="416" t="s">
        <v>47</v>
      </c>
      <c r="AE38" s="416"/>
      <c r="AF38" s="416"/>
      <c r="AG38" s="493" t="s">
        <v>48</v>
      </c>
      <c r="AH38" s="416"/>
      <c r="AI38" s="416"/>
      <c r="AJ38" s="416"/>
      <c r="AK38" s="416"/>
      <c r="AL38" s="416"/>
      <c r="AM38" s="416"/>
      <c r="AN38" s="416"/>
      <c r="AO38" s="416"/>
      <c r="AP38" s="416"/>
      <c r="AQ38" s="416"/>
      <c r="AR38" s="416"/>
      <c r="AS38" s="416"/>
      <c r="AT38" s="416"/>
      <c r="AU38" s="416"/>
      <c r="AV38" s="416"/>
      <c r="AW38" s="416"/>
      <c r="AX38" s="494"/>
    </row>
    <row r="39" spans="1:50" ht="42.75" customHeight="1" x14ac:dyDescent="0.15">
      <c r="A39" s="495" t="s">
        <v>49</v>
      </c>
      <c r="B39" s="496"/>
      <c r="C39" s="501" t="s">
        <v>50</v>
      </c>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3"/>
      <c r="AD39" s="504" t="s">
        <v>123</v>
      </c>
      <c r="AE39" s="505"/>
      <c r="AF39" s="506"/>
      <c r="AG39" s="507" t="s">
        <v>126</v>
      </c>
      <c r="AH39" s="508"/>
      <c r="AI39" s="508"/>
      <c r="AJ39" s="508"/>
      <c r="AK39" s="508"/>
      <c r="AL39" s="508"/>
      <c r="AM39" s="508"/>
      <c r="AN39" s="508"/>
      <c r="AO39" s="508"/>
      <c r="AP39" s="508"/>
      <c r="AQ39" s="508"/>
      <c r="AR39" s="508"/>
      <c r="AS39" s="508"/>
      <c r="AT39" s="508"/>
      <c r="AU39" s="508"/>
      <c r="AV39" s="508"/>
      <c r="AW39" s="508"/>
      <c r="AX39" s="509"/>
    </row>
    <row r="40" spans="1:50" ht="42.75" customHeight="1" x14ac:dyDescent="0.15">
      <c r="A40" s="497"/>
      <c r="B40" s="498"/>
      <c r="C40" s="516" t="s">
        <v>51</v>
      </c>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8"/>
      <c r="AD40" s="519" t="s">
        <v>124</v>
      </c>
      <c r="AE40" s="520"/>
      <c r="AF40" s="521"/>
      <c r="AG40" s="510"/>
      <c r="AH40" s="511"/>
      <c r="AI40" s="511"/>
      <c r="AJ40" s="511"/>
      <c r="AK40" s="511"/>
      <c r="AL40" s="511"/>
      <c r="AM40" s="511"/>
      <c r="AN40" s="511"/>
      <c r="AO40" s="511"/>
      <c r="AP40" s="511"/>
      <c r="AQ40" s="511"/>
      <c r="AR40" s="511"/>
      <c r="AS40" s="511"/>
      <c r="AT40" s="511"/>
      <c r="AU40" s="511"/>
      <c r="AV40" s="511"/>
      <c r="AW40" s="511"/>
      <c r="AX40" s="512"/>
    </row>
    <row r="41" spans="1:50" ht="42.75" customHeight="1" x14ac:dyDescent="0.15">
      <c r="A41" s="499"/>
      <c r="B41" s="500"/>
      <c r="C41" s="522" t="s">
        <v>52</v>
      </c>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4"/>
      <c r="AD41" s="525" t="s">
        <v>124</v>
      </c>
      <c r="AE41" s="526"/>
      <c r="AF41" s="527"/>
      <c r="AG41" s="513"/>
      <c r="AH41" s="514"/>
      <c r="AI41" s="514"/>
      <c r="AJ41" s="514"/>
      <c r="AK41" s="514"/>
      <c r="AL41" s="514"/>
      <c r="AM41" s="514"/>
      <c r="AN41" s="514"/>
      <c r="AO41" s="514"/>
      <c r="AP41" s="514"/>
      <c r="AQ41" s="514"/>
      <c r="AR41" s="514"/>
      <c r="AS41" s="514"/>
      <c r="AT41" s="514"/>
      <c r="AU41" s="514"/>
      <c r="AV41" s="514"/>
      <c r="AW41" s="514"/>
      <c r="AX41" s="515"/>
    </row>
    <row r="42" spans="1:50" ht="25.5" customHeight="1" x14ac:dyDescent="0.15">
      <c r="A42" s="528" t="s">
        <v>53</v>
      </c>
      <c r="B42" s="529"/>
      <c r="C42" s="530" t="s">
        <v>54</v>
      </c>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2" t="s">
        <v>124</v>
      </c>
      <c r="AE42" s="248"/>
      <c r="AF42" s="249"/>
      <c r="AG42" s="533" t="s">
        <v>127</v>
      </c>
      <c r="AH42" s="534"/>
      <c r="AI42" s="534"/>
      <c r="AJ42" s="534"/>
      <c r="AK42" s="534"/>
      <c r="AL42" s="534"/>
      <c r="AM42" s="534"/>
      <c r="AN42" s="534"/>
      <c r="AO42" s="534"/>
      <c r="AP42" s="534"/>
      <c r="AQ42" s="534"/>
      <c r="AR42" s="534"/>
      <c r="AS42" s="534"/>
      <c r="AT42" s="534"/>
      <c r="AU42" s="534"/>
      <c r="AV42" s="534"/>
      <c r="AW42" s="534"/>
      <c r="AX42" s="535"/>
    </row>
    <row r="43" spans="1:50" ht="25.5" customHeight="1" x14ac:dyDescent="0.15">
      <c r="A43" s="497"/>
      <c r="B43" s="498"/>
      <c r="C43" s="542" t="s">
        <v>55</v>
      </c>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43" t="s">
        <v>125</v>
      </c>
      <c r="AE43" s="544"/>
      <c r="AF43" s="545"/>
      <c r="AG43" s="536"/>
      <c r="AH43" s="537"/>
      <c r="AI43" s="537"/>
      <c r="AJ43" s="537"/>
      <c r="AK43" s="537"/>
      <c r="AL43" s="537"/>
      <c r="AM43" s="537"/>
      <c r="AN43" s="537"/>
      <c r="AO43" s="537"/>
      <c r="AP43" s="537"/>
      <c r="AQ43" s="537"/>
      <c r="AR43" s="537"/>
      <c r="AS43" s="537"/>
      <c r="AT43" s="537"/>
      <c r="AU43" s="537"/>
      <c r="AV43" s="537"/>
      <c r="AW43" s="537"/>
      <c r="AX43" s="538"/>
    </row>
    <row r="44" spans="1:50" ht="25.5" customHeight="1" x14ac:dyDescent="0.15">
      <c r="A44" s="497"/>
      <c r="B44" s="498"/>
      <c r="C44" s="542" t="s">
        <v>56</v>
      </c>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9" t="s">
        <v>124</v>
      </c>
      <c r="AE44" s="520"/>
      <c r="AF44" s="521"/>
      <c r="AG44" s="536"/>
      <c r="AH44" s="537"/>
      <c r="AI44" s="537"/>
      <c r="AJ44" s="537"/>
      <c r="AK44" s="537"/>
      <c r="AL44" s="537"/>
      <c r="AM44" s="537"/>
      <c r="AN44" s="537"/>
      <c r="AO44" s="537"/>
      <c r="AP44" s="537"/>
      <c r="AQ44" s="537"/>
      <c r="AR44" s="537"/>
      <c r="AS44" s="537"/>
      <c r="AT44" s="537"/>
      <c r="AU44" s="537"/>
      <c r="AV44" s="537"/>
      <c r="AW44" s="537"/>
      <c r="AX44" s="538"/>
    </row>
    <row r="45" spans="1:50" ht="25.5" customHeight="1" x14ac:dyDescent="0.15">
      <c r="A45" s="497"/>
      <c r="B45" s="498"/>
      <c r="C45" s="542" t="s">
        <v>57</v>
      </c>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9" t="s">
        <v>124</v>
      </c>
      <c r="AE45" s="520"/>
      <c r="AF45" s="521"/>
      <c r="AG45" s="536"/>
      <c r="AH45" s="537"/>
      <c r="AI45" s="537"/>
      <c r="AJ45" s="537"/>
      <c r="AK45" s="537"/>
      <c r="AL45" s="537"/>
      <c r="AM45" s="537"/>
      <c r="AN45" s="537"/>
      <c r="AO45" s="537"/>
      <c r="AP45" s="537"/>
      <c r="AQ45" s="537"/>
      <c r="AR45" s="537"/>
      <c r="AS45" s="537"/>
      <c r="AT45" s="537"/>
      <c r="AU45" s="537"/>
      <c r="AV45" s="537"/>
      <c r="AW45" s="537"/>
      <c r="AX45" s="538"/>
    </row>
    <row r="46" spans="1:50" ht="25.5" customHeight="1" x14ac:dyDescent="0.15">
      <c r="A46" s="497"/>
      <c r="B46" s="498"/>
      <c r="C46" s="542" t="s">
        <v>58</v>
      </c>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59"/>
      <c r="AD46" s="519" t="s">
        <v>124</v>
      </c>
      <c r="AE46" s="520"/>
      <c r="AF46" s="521"/>
      <c r="AG46" s="536"/>
      <c r="AH46" s="537"/>
      <c r="AI46" s="537"/>
      <c r="AJ46" s="537"/>
      <c r="AK46" s="537"/>
      <c r="AL46" s="537"/>
      <c r="AM46" s="537"/>
      <c r="AN46" s="537"/>
      <c r="AO46" s="537"/>
      <c r="AP46" s="537"/>
      <c r="AQ46" s="537"/>
      <c r="AR46" s="537"/>
      <c r="AS46" s="537"/>
      <c r="AT46" s="537"/>
      <c r="AU46" s="537"/>
      <c r="AV46" s="537"/>
      <c r="AW46" s="537"/>
      <c r="AX46" s="538"/>
    </row>
    <row r="47" spans="1:50" ht="25.5" customHeight="1" x14ac:dyDescent="0.15">
      <c r="A47" s="497"/>
      <c r="B47" s="498"/>
      <c r="C47" s="557" t="s">
        <v>59</v>
      </c>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60" t="s">
        <v>125</v>
      </c>
      <c r="AE47" s="561"/>
      <c r="AF47" s="562"/>
      <c r="AG47" s="539"/>
      <c r="AH47" s="540"/>
      <c r="AI47" s="540"/>
      <c r="AJ47" s="540"/>
      <c r="AK47" s="540"/>
      <c r="AL47" s="540"/>
      <c r="AM47" s="540"/>
      <c r="AN47" s="540"/>
      <c r="AO47" s="540"/>
      <c r="AP47" s="540"/>
      <c r="AQ47" s="540"/>
      <c r="AR47" s="540"/>
      <c r="AS47" s="540"/>
      <c r="AT47" s="540"/>
      <c r="AU47" s="540"/>
      <c r="AV47" s="540"/>
      <c r="AW47" s="540"/>
      <c r="AX47" s="541"/>
    </row>
    <row r="48" spans="1:50" ht="33.75" customHeight="1" x14ac:dyDescent="0.15">
      <c r="A48" s="528" t="s">
        <v>60</v>
      </c>
      <c r="B48" s="529"/>
      <c r="C48" s="546" t="s">
        <v>61</v>
      </c>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8"/>
      <c r="AD48" s="532" t="s">
        <v>124</v>
      </c>
      <c r="AE48" s="248"/>
      <c r="AF48" s="249"/>
      <c r="AG48" s="533" t="s">
        <v>128</v>
      </c>
      <c r="AH48" s="549"/>
      <c r="AI48" s="549"/>
      <c r="AJ48" s="549"/>
      <c r="AK48" s="549"/>
      <c r="AL48" s="549"/>
      <c r="AM48" s="549"/>
      <c r="AN48" s="549"/>
      <c r="AO48" s="549"/>
      <c r="AP48" s="549"/>
      <c r="AQ48" s="549"/>
      <c r="AR48" s="549"/>
      <c r="AS48" s="549"/>
      <c r="AT48" s="549"/>
      <c r="AU48" s="549"/>
      <c r="AV48" s="549"/>
      <c r="AW48" s="549"/>
      <c r="AX48" s="550"/>
    </row>
    <row r="49" spans="1:50" ht="33.75" customHeight="1" x14ac:dyDescent="0.15">
      <c r="A49" s="497"/>
      <c r="B49" s="498"/>
      <c r="C49" s="542" t="s">
        <v>62</v>
      </c>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9" t="s">
        <v>124</v>
      </c>
      <c r="AE49" s="520"/>
      <c r="AF49" s="521"/>
      <c r="AG49" s="551"/>
      <c r="AH49" s="552"/>
      <c r="AI49" s="552"/>
      <c r="AJ49" s="552"/>
      <c r="AK49" s="552"/>
      <c r="AL49" s="552"/>
      <c r="AM49" s="552"/>
      <c r="AN49" s="552"/>
      <c r="AO49" s="552"/>
      <c r="AP49" s="552"/>
      <c r="AQ49" s="552"/>
      <c r="AR49" s="552"/>
      <c r="AS49" s="552"/>
      <c r="AT49" s="552"/>
      <c r="AU49" s="552"/>
      <c r="AV49" s="552"/>
      <c r="AW49" s="552"/>
      <c r="AX49" s="553"/>
    </row>
    <row r="50" spans="1:50" ht="33.75" customHeight="1" x14ac:dyDescent="0.15">
      <c r="A50" s="497"/>
      <c r="B50" s="498"/>
      <c r="C50" s="557" t="s">
        <v>63</v>
      </c>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25" t="s">
        <v>124</v>
      </c>
      <c r="AE50" s="526"/>
      <c r="AF50" s="527"/>
      <c r="AG50" s="554"/>
      <c r="AH50" s="555"/>
      <c r="AI50" s="555"/>
      <c r="AJ50" s="555"/>
      <c r="AK50" s="555"/>
      <c r="AL50" s="555"/>
      <c r="AM50" s="555"/>
      <c r="AN50" s="555"/>
      <c r="AO50" s="555"/>
      <c r="AP50" s="555"/>
      <c r="AQ50" s="555"/>
      <c r="AR50" s="555"/>
      <c r="AS50" s="555"/>
      <c r="AT50" s="555"/>
      <c r="AU50" s="555"/>
      <c r="AV50" s="555"/>
      <c r="AW50" s="555"/>
      <c r="AX50" s="556"/>
    </row>
    <row r="51" spans="1:50" ht="33.6" customHeight="1" x14ac:dyDescent="0.15">
      <c r="A51" s="528" t="s">
        <v>64</v>
      </c>
      <c r="B51" s="529"/>
      <c r="C51" s="594" t="s">
        <v>65</v>
      </c>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6"/>
      <c r="AD51" s="597" t="s">
        <v>125</v>
      </c>
      <c r="AE51" s="598"/>
      <c r="AF51" s="599"/>
      <c r="AG51" s="600"/>
      <c r="AH51" s="419"/>
      <c r="AI51" s="419"/>
      <c r="AJ51" s="419"/>
      <c r="AK51" s="419"/>
      <c r="AL51" s="419"/>
      <c r="AM51" s="419"/>
      <c r="AN51" s="419"/>
      <c r="AO51" s="419"/>
      <c r="AP51" s="419"/>
      <c r="AQ51" s="419"/>
      <c r="AR51" s="419"/>
      <c r="AS51" s="419"/>
      <c r="AT51" s="419"/>
      <c r="AU51" s="419"/>
      <c r="AV51" s="419"/>
      <c r="AW51" s="419"/>
      <c r="AX51" s="601"/>
    </row>
    <row r="52" spans="1:50" ht="15.75" customHeight="1" x14ac:dyDescent="0.15">
      <c r="A52" s="497"/>
      <c r="B52" s="498"/>
      <c r="C52" s="605" t="s">
        <v>0</v>
      </c>
      <c r="D52" s="606"/>
      <c r="E52" s="606"/>
      <c r="F52" s="606"/>
      <c r="G52" s="607" t="s">
        <v>66</v>
      </c>
      <c r="H52" s="608"/>
      <c r="I52" s="608"/>
      <c r="J52" s="608"/>
      <c r="K52" s="608"/>
      <c r="L52" s="608"/>
      <c r="M52" s="608"/>
      <c r="N52" s="608"/>
      <c r="O52" s="608"/>
      <c r="P52" s="608"/>
      <c r="Q52" s="608"/>
      <c r="R52" s="608"/>
      <c r="S52" s="609"/>
      <c r="T52" s="610" t="s">
        <v>67</v>
      </c>
      <c r="U52" s="611"/>
      <c r="V52" s="611"/>
      <c r="W52" s="611"/>
      <c r="X52" s="611"/>
      <c r="Y52" s="611"/>
      <c r="Z52" s="611"/>
      <c r="AA52" s="611"/>
      <c r="AB52" s="611"/>
      <c r="AC52" s="611"/>
      <c r="AD52" s="611"/>
      <c r="AE52" s="611"/>
      <c r="AF52" s="611"/>
      <c r="AG52" s="602"/>
      <c r="AH52" s="419"/>
      <c r="AI52" s="419"/>
      <c r="AJ52" s="419"/>
      <c r="AK52" s="419"/>
      <c r="AL52" s="419"/>
      <c r="AM52" s="419"/>
      <c r="AN52" s="419"/>
      <c r="AO52" s="419"/>
      <c r="AP52" s="419"/>
      <c r="AQ52" s="419"/>
      <c r="AR52" s="419"/>
      <c r="AS52" s="419"/>
      <c r="AT52" s="419"/>
      <c r="AU52" s="419"/>
      <c r="AV52" s="419"/>
      <c r="AW52" s="419"/>
      <c r="AX52" s="601"/>
    </row>
    <row r="53" spans="1:50" ht="26.25" customHeight="1" x14ac:dyDescent="0.15">
      <c r="A53" s="497"/>
      <c r="B53" s="498"/>
      <c r="C53" s="612"/>
      <c r="D53" s="613"/>
      <c r="E53" s="613"/>
      <c r="F53" s="613"/>
      <c r="G53" s="614"/>
      <c r="H53" s="615"/>
      <c r="I53" s="615"/>
      <c r="J53" s="615"/>
      <c r="K53" s="615"/>
      <c r="L53" s="615"/>
      <c r="M53" s="615"/>
      <c r="N53" s="615"/>
      <c r="O53" s="615"/>
      <c r="P53" s="615"/>
      <c r="Q53" s="615"/>
      <c r="R53" s="615"/>
      <c r="S53" s="616"/>
      <c r="T53" s="617"/>
      <c r="U53" s="518"/>
      <c r="V53" s="518"/>
      <c r="W53" s="518"/>
      <c r="X53" s="518"/>
      <c r="Y53" s="518"/>
      <c r="Z53" s="518"/>
      <c r="AA53" s="518"/>
      <c r="AB53" s="518"/>
      <c r="AC53" s="518"/>
      <c r="AD53" s="518"/>
      <c r="AE53" s="518"/>
      <c r="AF53" s="518"/>
      <c r="AG53" s="602"/>
      <c r="AH53" s="419"/>
      <c r="AI53" s="419"/>
      <c r="AJ53" s="419"/>
      <c r="AK53" s="419"/>
      <c r="AL53" s="419"/>
      <c r="AM53" s="419"/>
      <c r="AN53" s="419"/>
      <c r="AO53" s="419"/>
      <c r="AP53" s="419"/>
      <c r="AQ53" s="419"/>
      <c r="AR53" s="419"/>
      <c r="AS53" s="419"/>
      <c r="AT53" s="419"/>
      <c r="AU53" s="419"/>
      <c r="AV53" s="419"/>
      <c r="AW53" s="419"/>
      <c r="AX53" s="601"/>
    </row>
    <row r="54" spans="1:50" ht="26.25" customHeight="1" x14ac:dyDescent="0.15">
      <c r="A54" s="499"/>
      <c r="B54" s="500"/>
      <c r="C54" s="573"/>
      <c r="D54" s="574"/>
      <c r="E54" s="574"/>
      <c r="F54" s="574"/>
      <c r="G54" s="575"/>
      <c r="H54" s="576"/>
      <c r="I54" s="576"/>
      <c r="J54" s="576"/>
      <c r="K54" s="576"/>
      <c r="L54" s="576"/>
      <c r="M54" s="576"/>
      <c r="N54" s="576"/>
      <c r="O54" s="576"/>
      <c r="P54" s="576"/>
      <c r="Q54" s="576"/>
      <c r="R54" s="576"/>
      <c r="S54" s="577"/>
      <c r="T54" s="578"/>
      <c r="U54" s="579"/>
      <c r="V54" s="579"/>
      <c r="W54" s="579"/>
      <c r="X54" s="579"/>
      <c r="Y54" s="579"/>
      <c r="Z54" s="579"/>
      <c r="AA54" s="579"/>
      <c r="AB54" s="579"/>
      <c r="AC54" s="579"/>
      <c r="AD54" s="579"/>
      <c r="AE54" s="579"/>
      <c r="AF54" s="579"/>
      <c r="AG54" s="603"/>
      <c r="AH54" s="422"/>
      <c r="AI54" s="422"/>
      <c r="AJ54" s="422"/>
      <c r="AK54" s="422"/>
      <c r="AL54" s="422"/>
      <c r="AM54" s="422"/>
      <c r="AN54" s="422"/>
      <c r="AO54" s="422"/>
      <c r="AP54" s="422"/>
      <c r="AQ54" s="422"/>
      <c r="AR54" s="422"/>
      <c r="AS54" s="422"/>
      <c r="AT54" s="422"/>
      <c r="AU54" s="422"/>
      <c r="AV54" s="422"/>
      <c r="AW54" s="422"/>
      <c r="AX54" s="604"/>
    </row>
    <row r="55" spans="1:50" ht="57" customHeight="1" x14ac:dyDescent="0.15">
      <c r="A55" s="528" t="s">
        <v>68</v>
      </c>
      <c r="B55" s="580"/>
      <c r="C55" s="491" t="s">
        <v>69</v>
      </c>
      <c r="D55" s="583"/>
      <c r="E55" s="583"/>
      <c r="F55" s="584"/>
      <c r="G55" s="585" t="s">
        <v>380</v>
      </c>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7"/>
    </row>
    <row r="56" spans="1:50" ht="66.75" customHeight="1" thickBot="1" x14ac:dyDescent="0.2">
      <c r="A56" s="581"/>
      <c r="B56" s="582"/>
      <c r="C56" s="588" t="s">
        <v>70</v>
      </c>
      <c r="D56" s="589"/>
      <c r="E56" s="589"/>
      <c r="F56" s="590"/>
      <c r="G56" s="591" t="s">
        <v>129</v>
      </c>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2"/>
      <c r="AS56" s="592"/>
      <c r="AT56" s="592"/>
      <c r="AU56" s="592"/>
      <c r="AV56" s="592"/>
      <c r="AW56" s="592"/>
      <c r="AX56" s="593"/>
    </row>
    <row r="57" spans="1:50" ht="21" customHeight="1" x14ac:dyDescent="0.15">
      <c r="A57" s="488" t="s">
        <v>71</v>
      </c>
      <c r="B57" s="489"/>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90"/>
    </row>
    <row r="58" spans="1:50" ht="90" customHeight="1" thickBot="1" x14ac:dyDescent="0.2">
      <c r="A58" s="563"/>
      <c r="B58" s="564"/>
      <c r="C58" s="564"/>
      <c r="D58" s="564"/>
      <c r="E58" s="564"/>
      <c r="F58" s="564"/>
      <c r="G58" s="564"/>
      <c r="H58" s="564"/>
      <c r="I58" s="564"/>
      <c r="J58" s="564"/>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64"/>
      <c r="AX58" s="565"/>
    </row>
    <row r="59" spans="1:50" ht="21" customHeight="1" x14ac:dyDescent="0.15">
      <c r="A59" s="566" t="s">
        <v>72</v>
      </c>
      <c r="B59" s="567"/>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8"/>
    </row>
    <row r="60" spans="1:50" ht="90" customHeight="1" thickBot="1" x14ac:dyDescent="0.2">
      <c r="A60" s="563"/>
      <c r="B60" s="564"/>
      <c r="C60" s="564"/>
      <c r="D60" s="564"/>
      <c r="E60" s="569"/>
      <c r="F60" s="570"/>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2"/>
    </row>
    <row r="61" spans="1:50" ht="21" customHeight="1" x14ac:dyDescent="0.15">
      <c r="A61" s="566" t="s">
        <v>73</v>
      </c>
      <c r="B61" s="567"/>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8"/>
    </row>
    <row r="62" spans="1:50" ht="90" customHeight="1" thickBot="1" x14ac:dyDescent="0.2">
      <c r="A62" s="563"/>
      <c r="B62" s="618"/>
      <c r="C62" s="618"/>
      <c r="D62" s="618"/>
      <c r="E62" s="619"/>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18"/>
      <c r="AL62" s="618"/>
      <c r="AM62" s="618"/>
      <c r="AN62" s="618"/>
      <c r="AO62" s="618"/>
      <c r="AP62" s="618"/>
      <c r="AQ62" s="618"/>
      <c r="AR62" s="618"/>
      <c r="AS62" s="618"/>
      <c r="AT62" s="618"/>
      <c r="AU62" s="618"/>
      <c r="AV62" s="618"/>
      <c r="AW62" s="618"/>
      <c r="AX62" s="620"/>
    </row>
    <row r="63" spans="1:50" ht="21" customHeight="1" x14ac:dyDescent="0.15">
      <c r="A63" s="621" t="s">
        <v>74</v>
      </c>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3"/>
    </row>
    <row r="64" spans="1:50" ht="99.95" customHeight="1" thickBot="1" x14ac:dyDescent="0.2">
      <c r="A64" s="624" t="s">
        <v>394</v>
      </c>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625"/>
      <c r="AS64" s="625"/>
      <c r="AT64" s="625"/>
      <c r="AU64" s="625"/>
      <c r="AV64" s="625"/>
      <c r="AW64" s="625"/>
      <c r="AX64" s="626"/>
    </row>
    <row r="65" spans="1:50" ht="19.7" customHeight="1" x14ac:dyDescent="0.15">
      <c r="A65" s="627" t="s">
        <v>75</v>
      </c>
      <c r="B65" s="628"/>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9"/>
    </row>
    <row r="66" spans="1:50" ht="19.899999999999999" customHeight="1" thickBot="1" x14ac:dyDescent="0.2">
      <c r="A66" s="630"/>
      <c r="B66" s="631"/>
      <c r="C66" s="632" t="s">
        <v>389</v>
      </c>
      <c r="D66" s="633"/>
      <c r="E66" s="633"/>
      <c r="F66" s="633"/>
      <c r="G66" s="633"/>
      <c r="H66" s="633"/>
      <c r="I66" s="633"/>
      <c r="J66" s="634"/>
      <c r="K66" s="635" t="s">
        <v>130</v>
      </c>
      <c r="L66" s="636"/>
      <c r="M66" s="636"/>
      <c r="N66" s="636"/>
      <c r="O66" s="636"/>
      <c r="P66" s="636"/>
      <c r="Q66" s="636"/>
      <c r="R66" s="637"/>
      <c r="S66" s="632" t="s">
        <v>390</v>
      </c>
      <c r="T66" s="633"/>
      <c r="U66" s="633"/>
      <c r="V66" s="633"/>
      <c r="W66" s="633"/>
      <c r="X66" s="633"/>
      <c r="Y66" s="633"/>
      <c r="Z66" s="634"/>
      <c r="AA66" s="638" t="s">
        <v>131</v>
      </c>
      <c r="AB66" s="639"/>
      <c r="AC66" s="639"/>
      <c r="AD66" s="639"/>
      <c r="AE66" s="639"/>
      <c r="AF66" s="639"/>
      <c r="AG66" s="639"/>
      <c r="AH66" s="639"/>
      <c r="AI66" s="640" t="s">
        <v>391</v>
      </c>
      <c r="AJ66" s="640"/>
      <c r="AK66" s="640"/>
      <c r="AL66" s="640"/>
      <c r="AM66" s="640"/>
      <c r="AN66" s="640"/>
      <c r="AO66" s="640"/>
      <c r="AP66" s="640"/>
      <c r="AQ66" s="641" t="s">
        <v>132</v>
      </c>
      <c r="AR66" s="642"/>
      <c r="AS66" s="642"/>
      <c r="AT66" s="642"/>
      <c r="AU66" s="642"/>
      <c r="AV66" s="642"/>
      <c r="AW66" s="642"/>
      <c r="AX66" s="643"/>
    </row>
    <row r="67" spans="1:50" ht="24.75" customHeight="1" thickBot="1" x14ac:dyDescent="0.2">
      <c r="A67" s="1"/>
      <c r="B67" s="1"/>
      <c r="C67" s="1"/>
      <c r="D67" s="1"/>
      <c r="E67" s="1"/>
      <c r="F67" s="1"/>
      <c r="G67" s="57"/>
      <c r="H67" s="57"/>
      <c r="I67" s="57"/>
      <c r="J67" s="57"/>
      <c r="K67" s="57"/>
      <c r="L67" s="2"/>
      <c r="M67" s="57"/>
      <c r="N67" s="57"/>
      <c r="O67" s="57"/>
      <c r="P67" s="57"/>
      <c r="Q67" s="57"/>
      <c r="R67" s="57"/>
      <c r="S67" s="57"/>
      <c r="T67" s="57"/>
      <c r="U67" s="57"/>
      <c r="V67" s="57"/>
      <c r="W67" s="57"/>
      <c r="X67" s="57"/>
      <c r="Y67" s="3"/>
      <c r="Z67" s="3"/>
      <c r="AA67" s="3"/>
      <c r="AB67" s="3"/>
      <c r="AC67" s="57"/>
      <c r="AD67" s="57"/>
      <c r="AE67" s="57"/>
      <c r="AF67" s="57"/>
      <c r="AG67" s="57"/>
      <c r="AH67" s="2"/>
      <c r="AI67" s="57"/>
      <c r="AJ67" s="57"/>
      <c r="AK67" s="57"/>
      <c r="AL67" s="57"/>
      <c r="AM67" s="57"/>
      <c r="AN67" s="57"/>
      <c r="AO67" s="57"/>
      <c r="AP67" s="57"/>
      <c r="AQ67" s="57"/>
      <c r="AR67" s="57"/>
      <c r="AS67" s="57"/>
      <c r="AT67" s="57"/>
      <c r="AU67" s="3"/>
      <c r="AV67" s="3"/>
      <c r="AW67" s="3"/>
      <c r="AX67" s="3"/>
    </row>
    <row r="68" spans="1:50" ht="15" customHeight="1" x14ac:dyDescent="0.15">
      <c r="A68" s="831" t="s">
        <v>76</v>
      </c>
      <c r="B68" s="832"/>
      <c r="C68" s="832"/>
      <c r="D68" s="832"/>
      <c r="E68" s="832"/>
      <c r="F68" s="833"/>
      <c r="G68" s="6" t="s">
        <v>77</v>
      </c>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8"/>
    </row>
    <row r="69" spans="1:50" s="60" customFormat="1" ht="12" customHeight="1" x14ac:dyDescent="0.15">
      <c r="A69" s="337"/>
      <c r="B69" s="338"/>
      <c r="C69" s="338"/>
      <c r="D69" s="338"/>
      <c r="E69" s="338"/>
      <c r="F69" s="339"/>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1"/>
    </row>
    <row r="70" spans="1:50" s="60" customFormat="1" ht="12" customHeight="1" x14ac:dyDescent="0.15">
      <c r="A70" s="337"/>
      <c r="B70" s="338"/>
      <c r="C70" s="338"/>
      <c r="D70" s="338"/>
      <c r="E70" s="338"/>
      <c r="F70" s="339"/>
      <c r="G70" s="67"/>
      <c r="H70" s="67" t="s">
        <v>395</v>
      </c>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1"/>
    </row>
    <row r="71" spans="1:50" s="60" customFormat="1" ht="12" customHeight="1" x14ac:dyDescent="0.15">
      <c r="A71" s="337"/>
      <c r="B71" s="338"/>
      <c r="C71" s="338"/>
      <c r="D71" s="338"/>
      <c r="E71" s="338"/>
      <c r="F71" s="339"/>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1"/>
    </row>
    <row r="72" spans="1:50" s="60" customFormat="1" ht="13.5" customHeight="1" x14ac:dyDescent="0.15">
      <c r="A72" s="337"/>
      <c r="B72" s="338"/>
      <c r="C72" s="338"/>
      <c r="D72" s="338"/>
      <c r="E72" s="338"/>
      <c r="F72" s="339"/>
      <c r="G72" s="67"/>
      <c r="H72" s="67"/>
      <c r="I72" s="67"/>
      <c r="J72" s="67"/>
      <c r="K72" s="67"/>
      <c r="L72" s="67"/>
      <c r="M72" s="62"/>
      <c r="N72" s="62"/>
      <c r="O72" s="62"/>
      <c r="P72" s="62"/>
      <c r="Q72" s="62"/>
      <c r="R72" s="62"/>
      <c r="S72" s="62"/>
      <c r="T72" s="62"/>
      <c r="U72" s="62"/>
      <c r="V72" s="62"/>
      <c r="W72" s="272" t="s">
        <v>179</v>
      </c>
      <c r="X72" s="273"/>
      <c r="Y72" s="273"/>
      <c r="Z72" s="273"/>
      <c r="AA72" s="273"/>
      <c r="AB72" s="273"/>
      <c r="AC72" s="273"/>
      <c r="AD72" s="273"/>
      <c r="AE72" s="273"/>
      <c r="AF72" s="273"/>
      <c r="AG72" s="273"/>
      <c r="AH72" s="274"/>
      <c r="AI72" s="62"/>
      <c r="AJ72" s="62"/>
      <c r="AK72" s="62"/>
      <c r="AL72" s="62"/>
      <c r="AM72" s="62"/>
      <c r="AN72" s="62"/>
      <c r="AO72" s="62"/>
      <c r="AP72" s="62"/>
      <c r="AQ72" s="62"/>
      <c r="AR72" s="62"/>
      <c r="AS72" s="62"/>
      <c r="AT72" s="67"/>
      <c r="AU72" s="67"/>
      <c r="AV72" s="67"/>
      <c r="AW72" s="67"/>
      <c r="AX72" s="61"/>
    </row>
    <row r="73" spans="1:50" s="60" customFormat="1" x14ac:dyDescent="0.15">
      <c r="A73" s="337"/>
      <c r="B73" s="338"/>
      <c r="C73" s="338"/>
      <c r="D73" s="338"/>
      <c r="E73" s="338"/>
      <c r="F73" s="339"/>
      <c r="G73" s="67"/>
      <c r="H73" s="67"/>
      <c r="I73" s="67"/>
      <c r="J73" s="67"/>
      <c r="K73" s="67"/>
      <c r="L73" s="67"/>
      <c r="M73" s="62"/>
      <c r="N73" s="62"/>
      <c r="O73" s="62"/>
      <c r="P73" s="62"/>
      <c r="Q73" s="62"/>
      <c r="R73" s="62"/>
      <c r="S73" s="62"/>
      <c r="T73" s="62"/>
      <c r="U73" s="62"/>
      <c r="V73" s="62"/>
      <c r="W73" s="275"/>
      <c r="X73" s="225"/>
      <c r="Y73" s="225"/>
      <c r="Z73" s="225"/>
      <c r="AA73" s="225"/>
      <c r="AB73" s="225"/>
      <c r="AC73" s="225"/>
      <c r="AD73" s="225"/>
      <c r="AE73" s="225"/>
      <c r="AF73" s="225"/>
      <c r="AG73" s="225"/>
      <c r="AH73" s="276"/>
      <c r="AI73" s="62"/>
      <c r="AJ73" s="62"/>
      <c r="AK73" s="62"/>
      <c r="AL73" s="62"/>
      <c r="AM73" s="62"/>
      <c r="AN73" s="62"/>
      <c r="AO73" s="62"/>
      <c r="AP73" s="62"/>
      <c r="AQ73" s="62"/>
      <c r="AR73" s="62"/>
      <c r="AS73" s="62"/>
      <c r="AT73" s="67"/>
      <c r="AU73" s="67"/>
      <c r="AV73" s="67"/>
      <c r="AW73" s="67"/>
      <c r="AX73" s="61"/>
    </row>
    <row r="74" spans="1:50" s="60" customFormat="1" x14ac:dyDescent="0.15">
      <c r="A74" s="337"/>
      <c r="B74" s="338"/>
      <c r="C74" s="338"/>
      <c r="D74" s="338"/>
      <c r="E74" s="338"/>
      <c r="F74" s="339"/>
      <c r="G74" s="67"/>
      <c r="H74" s="67"/>
      <c r="I74" s="67"/>
      <c r="J74" s="67"/>
      <c r="K74" s="67"/>
      <c r="L74" s="67"/>
      <c r="M74" s="62"/>
      <c r="N74" s="62"/>
      <c r="O74" s="62"/>
      <c r="P74" s="62"/>
      <c r="Q74" s="62"/>
      <c r="R74" s="62"/>
      <c r="S74" s="62"/>
      <c r="T74" s="62"/>
      <c r="U74" s="62"/>
      <c r="V74" s="62"/>
      <c r="W74" s="277"/>
      <c r="X74" s="278"/>
      <c r="Y74" s="278"/>
      <c r="Z74" s="278"/>
      <c r="AA74" s="278"/>
      <c r="AB74" s="278"/>
      <c r="AC74" s="278"/>
      <c r="AD74" s="278"/>
      <c r="AE74" s="278"/>
      <c r="AF74" s="278"/>
      <c r="AG74" s="278"/>
      <c r="AH74" s="279"/>
      <c r="AI74" s="62"/>
      <c r="AJ74" s="62"/>
      <c r="AK74" s="62"/>
      <c r="AL74" s="62"/>
      <c r="AM74" s="62"/>
      <c r="AN74" s="62"/>
      <c r="AO74" s="62"/>
      <c r="AP74" s="62"/>
      <c r="AQ74" s="62"/>
      <c r="AR74" s="62"/>
      <c r="AS74" s="62"/>
      <c r="AT74" s="67"/>
      <c r="AU74" s="67"/>
      <c r="AV74" s="67"/>
      <c r="AW74" s="67"/>
      <c r="AX74" s="61"/>
    </row>
    <row r="75" spans="1:50" s="60" customFormat="1" x14ac:dyDescent="0.15">
      <c r="A75" s="337"/>
      <c r="B75" s="338"/>
      <c r="C75" s="338"/>
      <c r="D75" s="338"/>
      <c r="E75" s="338"/>
      <c r="F75" s="339"/>
      <c r="G75" s="67"/>
      <c r="H75" s="67"/>
      <c r="I75" s="67"/>
      <c r="J75" s="67"/>
      <c r="K75" s="67"/>
      <c r="L75" s="67"/>
      <c r="M75" s="62"/>
      <c r="N75" s="62"/>
      <c r="O75" s="62"/>
      <c r="P75" s="62"/>
      <c r="Q75" s="62"/>
      <c r="R75" s="62"/>
      <c r="S75" s="62"/>
      <c r="T75" s="62"/>
      <c r="U75" s="62"/>
      <c r="V75" s="62"/>
      <c r="W75" s="654" t="s">
        <v>133</v>
      </c>
      <c r="X75" s="654"/>
      <c r="Y75" s="654"/>
      <c r="Z75" s="654"/>
      <c r="AA75" s="654"/>
      <c r="AB75" s="654"/>
      <c r="AC75" s="654"/>
      <c r="AD75" s="654"/>
      <c r="AE75" s="654"/>
      <c r="AF75" s="654"/>
      <c r="AG75" s="654"/>
      <c r="AH75" s="654"/>
      <c r="AI75" s="62"/>
      <c r="AJ75" s="62"/>
      <c r="AK75" s="62"/>
      <c r="AL75" s="62"/>
      <c r="AM75" s="62"/>
      <c r="AN75" s="62"/>
      <c r="AO75" s="62"/>
      <c r="AP75" s="62"/>
      <c r="AQ75" s="62"/>
      <c r="AR75" s="62"/>
      <c r="AS75" s="62"/>
      <c r="AT75" s="67"/>
      <c r="AU75" s="67"/>
      <c r="AV75" s="67"/>
      <c r="AW75" s="67"/>
      <c r="AX75" s="61"/>
    </row>
    <row r="76" spans="1:50" s="60" customFormat="1" ht="14.25" customHeight="1" x14ac:dyDescent="0.15">
      <c r="A76" s="337"/>
      <c r="B76" s="338"/>
      <c r="C76" s="338"/>
      <c r="D76" s="338"/>
      <c r="E76" s="338"/>
      <c r="F76" s="339"/>
      <c r="G76" s="67"/>
      <c r="H76" s="67"/>
      <c r="I76" s="67"/>
      <c r="J76" s="67"/>
      <c r="K76" s="67"/>
      <c r="L76" s="6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7"/>
      <c r="AU76" s="67"/>
      <c r="AV76" s="67"/>
      <c r="AW76" s="67"/>
      <c r="AX76" s="61"/>
    </row>
    <row r="77" spans="1:50" s="60" customFormat="1" x14ac:dyDescent="0.15">
      <c r="A77" s="337"/>
      <c r="B77" s="338"/>
      <c r="C77" s="338"/>
      <c r="D77" s="338"/>
      <c r="E77" s="338"/>
      <c r="F77" s="339"/>
      <c r="G77" s="67"/>
      <c r="H77" s="67"/>
      <c r="I77" s="67"/>
      <c r="J77" s="67"/>
      <c r="K77" s="67"/>
      <c r="L77" s="6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7"/>
      <c r="AU77" s="67"/>
      <c r="AV77" s="67"/>
      <c r="AW77" s="67"/>
      <c r="AX77" s="61"/>
    </row>
    <row r="78" spans="1:50" s="60" customFormat="1" x14ac:dyDescent="0.15">
      <c r="A78" s="337"/>
      <c r="B78" s="338"/>
      <c r="C78" s="338"/>
      <c r="D78" s="338"/>
      <c r="E78" s="338"/>
      <c r="F78" s="339"/>
      <c r="G78" s="67"/>
      <c r="H78" s="67"/>
      <c r="I78" s="67"/>
      <c r="J78" s="67"/>
      <c r="K78" s="67"/>
      <c r="L78" s="6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7"/>
      <c r="AU78" s="67"/>
      <c r="AV78" s="67"/>
      <c r="AW78" s="67"/>
      <c r="AX78" s="61"/>
    </row>
    <row r="79" spans="1:50" s="60" customFormat="1" x14ac:dyDescent="0.15">
      <c r="A79" s="337"/>
      <c r="B79" s="338"/>
      <c r="C79" s="338"/>
      <c r="D79" s="338"/>
      <c r="E79" s="338"/>
      <c r="F79" s="339"/>
      <c r="G79" s="67"/>
      <c r="H79" s="76"/>
      <c r="I79" s="76"/>
      <c r="J79" s="76"/>
      <c r="K79" s="76"/>
      <c r="L79" s="6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7"/>
      <c r="AU79" s="67"/>
      <c r="AV79" s="67"/>
      <c r="AW79" s="67"/>
      <c r="AX79" s="61"/>
    </row>
    <row r="80" spans="1:50" s="60" customFormat="1" ht="14.25" thickBot="1" x14ac:dyDescent="0.2">
      <c r="A80" s="337"/>
      <c r="B80" s="338"/>
      <c r="C80" s="338"/>
      <c r="D80" s="338"/>
      <c r="E80" s="338"/>
      <c r="F80" s="339"/>
      <c r="G80" s="67"/>
      <c r="H80" s="76"/>
      <c r="I80" s="76"/>
      <c r="J80" s="76"/>
      <c r="K80" s="76"/>
      <c r="L80" s="67"/>
      <c r="M80" s="232" t="s">
        <v>134</v>
      </c>
      <c r="N80" s="232"/>
      <c r="O80" s="232"/>
      <c r="P80" s="232"/>
      <c r="Q80" s="232"/>
      <c r="R80" s="232"/>
      <c r="S80" s="232"/>
      <c r="T80" s="232"/>
      <c r="U80" s="232"/>
      <c r="V80" s="232"/>
      <c r="W80" s="232"/>
      <c r="X80" s="232"/>
      <c r="Y80" s="62"/>
      <c r="Z80" s="63"/>
      <c r="AA80" s="63"/>
      <c r="AB80" s="63"/>
      <c r="AC80" s="63"/>
      <c r="AD80" s="63"/>
      <c r="AE80" s="63"/>
      <c r="AF80" s="63"/>
      <c r="AG80" s="63"/>
      <c r="AH80" s="232" t="s">
        <v>135</v>
      </c>
      <c r="AI80" s="232"/>
      <c r="AJ80" s="232"/>
      <c r="AK80" s="232"/>
      <c r="AL80" s="232"/>
      <c r="AM80" s="232"/>
      <c r="AN80" s="232"/>
      <c r="AO80" s="232"/>
      <c r="AP80" s="232"/>
      <c r="AQ80" s="232"/>
      <c r="AR80" s="232"/>
      <c r="AS80" s="64"/>
      <c r="AT80" s="76"/>
      <c r="AU80" s="76"/>
      <c r="AV80" s="76"/>
      <c r="AW80" s="65"/>
      <c r="AX80" s="61"/>
    </row>
    <row r="81" spans="1:50" s="60" customFormat="1" ht="13.5" customHeight="1" thickTop="1" x14ac:dyDescent="0.15">
      <c r="A81" s="337"/>
      <c r="B81" s="338"/>
      <c r="C81" s="338"/>
      <c r="D81" s="338"/>
      <c r="E81" s="338"/>
      <c r="F81" s="339"/>
      <c r="G81" s="67"/>
      <c r="H81" s="76"/>
      <c r="I81" s="76"/>
      <c r="J81" s="76"/>
      <c r="K81" s="76"/>
      <c r="L81" s="67"/>
      <c r="M81" s="221" t="s">
        <v>136</v>
      </c>
      <c r="N81" s="222"/>
      <c r="O81" s="222"/>
      <c r="P81" s="222"/>
      <c r="Q81" s="222"/>
      <c r="R81" s="222"/>
      <c r="S81" s="222"/>
      <c r="T81" s="222"/>
      <c r="U81" s="222"/>
      <c r="V81" s="222"/>
      <c r="W81" s="222"/>
      <c r="X81" s="223"/>
      <c r="Y81" s="62"/>
      <c r="Z81" s="66"/>
      <c r="AA81" s="66"/>
      <c r="AB81" s="66"/>
      <c r="AC81" s="66"/>
      <c r="AD81" s="66"/>
      <c r="AE81" s="66"/>
      <c r="AF81" s="66"/>
      <c r="AG81" s="66"/>
      <c r="AH81" s="221" t="s">
        <v>302</v>
      </c>
      <c r="AI81" s="222"/>
      <c r="AJ81" s="222"/>
      <c r="AK81" s="222"/>
      <c r="AL81" s="222"/>
      <c r="AM81" s="222"/>
      <c r="AN81" s="222"/>
      <c r="AO81" s="222"/>
      <c r="AP81" s="222"/>
      <c r="AQ81" s="222"/>
      <c r="AR81" s="223"/>
      <c r="AS81" s="21"/>
      <c r="AT81" s="76"/>
      <c r="AU81" s="76"/>
      <c r="AV81" s="76"/>
      <c r="AW81" s="65"/>
      <c r="AX81" s="61"/>
    </row>
    <row r="82" spans="1:50" s="60" customFormat="1" x14ac:dyDescent="0.15">
      <c r="A82" s="337"/>
      <c r="B82" s="338"/>
      <c r="C82" s="338"/>
      <c r="D82" s="338"/>
      <c r="E82" s="338"/>
      <c r="F82" s="339"/>
      <c r="G82" s="67"/>
      <c r="H82" s="76"/>
      <c r="I82" s="76"/>
      <c r="J82" s="76"/>
      <c r="K82" s="76"/>
      <c r="L82" s="67"/>
      <c r="M82" s="224"/>
      <c r="N82" s="225"/>
      <c r="O82" s="225"/>
      <c r="P82" s="225"/>
      <c r="Q82" s="225"/>
      <c r="R82" s="225"/>
      <c r="S82" s="225"/>
      <c r="T82" s="225"/>
      <c r="U82" s="225"/>
      <c r="V82" s="225"/>
      <c r="W82" s="225"/>
      <c r="X82" s="226"/>
      <c r="Y82" s="62"/>
      <c r="Z82" s="66"/>
      <c r="AA82" s="66"/>
      <c r="AB82" s="66"/>
      <c r="AC82" s="66"/>
      <c r="AD82" s="66"/>
      <c r="AE82" s="66"/>
      <c r="AF82" s="66"/>
      <c r="AG82" s="66"/>
      <c r="AH82" s="224"/>
      <c r="AI82" s="225"/>
      <c r="AJ82" s="225"/>
      <c r="AK82" s="225"/>
      <c r="AL82" s="225"/>
      <c r="AM82" s="225"/>
      <c r="AN82" s="225"/>
      <c r="AO82" s="225"/>
      <c r="AP82" s="225"/>
      <c r="AQ82" s="225"/>
      <c r="AR82" s="226"/>
      <c r="AS82" s="21"/>
      <c r="AT82" s="76"/>
      <c r="AU82" s="76"/>
      <c r="AV82" s="76"/>
      <c r="AW82" s="65"/>
      <c r="AX82" s="61"/>
    </row>
    <row r="83" spans="1:50" s="60" customFormat="1" x14ac:dyDescent="0.15">
      <c r="A83" s="337"/>
      <c r="B83" s="338"/>
      <c r="C83" s="338"/>
      <c r="D83" s="338"/>
      <c r="E83" s="338"/>
      <c r="F83" s="339"/>
      <c r="G83" s="67"/>
      <c r="H83" s="76"/>
      <c r="I83" s="76"/>
      <c r="J83" s="76"/>
      <c r="K83" s="76"/>
      <c r="L83" s="67"/>
      <c r="M83" s="224"/>
      <c r="N83" s="225"/>
      <c r="O83" s="225"/>
      <c r="P83" s="225"/>
      <c r="Q83" s="225"/>
      <c r="R83" s="225"/>
      <c r="S83" s="225"/>
      <c r="T83" s="225"/>
      <c r="U83" s="225"/>
      <c r="V83" s="225"/>
      <c r="W83" s="225"/>
      <c r="X83" s="226"/>
      <c r="Y83" s="62"/>
      <c r="Z83" s="66"/>
      <c r="AA83" s="66"/>
      <c r="AB83" s="66"/>
      <c r="AC83" s="66"/>
      <c r="AD83" s="66"/>
      <c r="AE83" s="66"/>
      <c r="AF83" s="66"/>
      <c r="AG83" s="66"/>
      <c r="AH83" s="224"/>
      <c r="AI83" s="225"/>
      <c r="AJ83" s="225"/>
      <c r="AK83" s="225"/>
      <c r="AL83" s="225"/>
      <c r="AM83" s="225"/>
      <c r="AN83" s="225"/>
      <c r="AO83" s="225"/>
      <c r="AP83" s="225"/>
      <c r="AQ83" s="225"/>
      <c r="AR83" s="226"/>
      <c r="AS83" s="21"/>
      <c r="AT83" s="76"/>
      <c r="AU83" s="76"/>
      <c r="AV83" s="76"/>
      <c r="AW83" s="65"/>
      <c r="AX83" s="61"/>
    </row>
    <row r="84" spans="1:50" s="60" customFormat="1" ht="14.25" thickBot="1" x14ac:dyDescent="0.2">
      <c r="A84" s="337"/>
      <c r="B84" s="338"/>
      <c r="C84" s="338"/>
      <c r="D84" s="338"/>
      <c r="E84" s="338"/>
      <c r="F84" s="339"/>
      <c r="G84" s="67"/>
      <c r="H84" s="76"/>
      <c r="I84" s="76"/>
      <c r="J84" s="76"/>
      <c r="K84" s="76"/>
      <c r="L84" s="67"/>
      <c r="M84" s="227"/>
      <c r="N84" s="228"/>
      <c r="O84" s="228"/>
      <c r="P84" s="228"/>
      <c r="Q84" s="228"/>
      <c r="R84" s="228"/>
      <c r="S84" s="228"/>
      <c r="T84" s="228"/>
      <c r="U84" s="228"/>
      <c r="V84" s="228"/>
      <c r="W84" s="228"/>
      <c r="X84" s="229"/>
      <c r="Y84" s="62"/>
      <c r="Z84" s="66"/>
      <c r="AA84" s="66"/>
      <c r="AB84" s="66"/>
      <c r="AC84" s="66"/>
      <c r="AD84" s="66"/>
      <c r="AE84" s="66"/>
      <c r="AF84" s="66"/>
      <c r="AG84" s="66"/>
      <c r="AH84" s="227"/>
      <c r="AI84" s="228"/>
      <c r="AJ84" s="228"/>
      <c r="AK84" s="228"/>
      <c r="AL84" s="228"/>
      <c r="AM84" s="228"/>
      <c r="AN84" s="228"/>
      <c r="AO84" s="228"/>
      <c r="AP84" s="228"/>
      <c r="AQ84" s="228"/>
      <c r="AR84" s="229"/>
      <c r="AS84" s="21"/>
      <c r="AT84" s="76"/>
      <c r="AU84" s="76"/>
      <c r="AV84" s="76"/>
      <c r="AW84" s="65"/>
      <c r="AX84" s="61"/>
    </row>
    <row r="85" spans="1:50" s="60" customFormat="1" ht="14.25" customHeight="1" thickTop="1" x14ac:dyDescent="0.15">
      <c r="A85" s="337"/>
      <c r="B85" s="338"/>
      <c r="C85" s="338"/>
      <c r="D85" s="338"/>
      <c r="E85" s="338"/>
      <c r="F85" s="339"/>
      <c r="G85" s="67"/>
      <c r="H85" s="76"/>
      <c r="I85" s="76"/>
      <c r="J85" s="76"/>
      <c r="K85" s="76"/>
      <c r="L85" s="89" t="s">
        <v>370</v>
      </c>
      <c r="M85" s="89"/>
      <c r="N85" s="89"/>
      <c r="O85" s="89"/>
      <c r="P85" s="89"/>
      <c r="Q85" s="89"/>
      <c r="R85" s="89"/>
      <c r="S85" s="89"/>
      <c r="T85" s="89"/>
      <c r="U85" s="89"/>
      <c r="V85" s="89"/>
      <c r="W85" s="89"/>
      <c r="X85" s="89"/>
      <c r="Y85" s="89"/>
      <c r="Z85" s="63"/>
      <c r="AA85" s="63"/>
      <c r="AB85" s="63"/>
      <c r="AC85" s="63"/>
      <c r="AD85" s="63"/>
      <c r="AE85" s="63"/>
      <c r="AF85" s="220" t="s">
        <v>137</v>
      </c>
      <c r="AG85" s="220"/>
      <c r="AH85" s="220"/>
      <c r="AI85" s="220"/>
      <c r="AJ85" s="220"/>
      <c r="AK85" s="220"/>
      <c r="AL85" s="220"/>
      <c r="AM85" s="220"/>
      <c r="AN85" s="220"/>
      <c r="AO85" s="220"/>
      <c r="AP85" s="220"/>
      <c r="AQ85" s="220"/>
      <c r="AR85" s="220"/>
      <c r="AS85" s="220"/>
      <c r="AT85" s="76"/>
      <c r="AU85" s="76"/>
      <c r="AV85" s="76"/>
      <c r="AW85" s="65"/>
      <c r="AX85" s="61"/>
    </row>
    <row r="86" spans="1:50" s="60" customFormat="1" x14ac:dyDescent="0.15">
      <c r="A86" s="337"/>
      <c r="B86" s="338"/>
      <c r="C86" s="338"/>
      <c r="D86" s="338"/>
      <c r="E86" s="338"/>
      <c r="F86" s="339"/>
      <c r="G86" s="67"/>
      <c r="H86" s="76"/>
      <c r="I86" s="76"/>
      <c r="J86" s="76"/>
      <c r="K86" s="76"/>
      <c r="L86" s="52"/>
      <c r="M86" s="52"/>
      <c r="N86" s="52"/>
      <c r="O86" s="52"/>
      <c r="P86" s="52"/>
      <c r="Q86" s="52"/>
      <c r="R86" s="52"/>
      <c r="S86" s="52"/>
      <c r="T86" s="52"/>
      <c r="U86" s="52"/>
      <c r="V86" s="52"/>
      <c r="W86" s="52"/>
      <c r="X86" s="52"/>
      <c r="Y86" s="52"/>
      <c r="Z86" s="65"/>
      <c r="AA86" s="65"/>
      <c r="AB86" s="65"/>
      <c r="AC86" s="65"/>
      <c r="AD86" s="65"/>
      <c r="AE86" s="65"/>
      <c r="AF86" s="65"/>
      <c r="AG86" s="65"/>
      <c r="AH86" s="65"/>
      <c r="AI86" s="65"/>
      <c r="AJ86" s="67"/>
      <c r="AK86" s="67"/>
      <c r="AL86" s="67"/>
      <c r="AM86" s="65"/>
      <c r="AN86" s="65"/>
      <c r="AO86" s="65"/>
      <c r="AP86" s="65"/>
      <c r="AQ86" s="65"/>
      <c r="AR86" s="65"/>
      <c r="AS86" s="65"/>
      <c r="AT86" s="65"/>
      <c r="AU86" s="65"/>
      <c r="AV86" s="65"/>
      <c r="AW86" s="65"/>
      <c r="AX86" s="61"/>
    </row>
    <row r="87" spans="1:50" s="60" customFormat="1" x14ac:dyDescent="0.15">
      <c r="A87" s="337"/>
      <c r="B87" s="338"/>
      <c r="C87" s="338"/>
      <c r="D87" s="338"/>
      <c r="E87" s="338"/>
      <c r="F87" s="339"/>
      <c r="G87" s="67"/>
      <c r="H87" s="67"/>
      <c r="I87" s="67"/>
      <c r="J87" s="65"/>
      <c r="K87" s="65"/>
      <c r="L87" s="65"/>
      <c r="M87" s="65"/>
      <c r="N87" s="65"/>
      <c r="O87" s="65"/>
      <c r="P87" s="65"/>
      <c r="Q87" s="65"/>
      <c r="R87" s="65"/>
      <c r="S87" s="65"/>
      <c r="T87" s="65"/>
      <c r="U87" s="65"/>
      <c r="V87" s="67"/>
      <c r="W87" s="67"/>
      <c r="X87" s="67"/>
      <c r="Y87" s="65"/>
      <c r="Z87" s="65"/>
      <c r="AA87" s="65"/>
      <c r="AB87" s="65"/>
      <c r="AC87" s="65"/>
      <c r="AD87" s="65"/>
      <c r="AE87" s="65"/>
      <c r="AF87" s="65"/>
      <c r="AG87" s="65"/>
      <c r="AH87" s="65"/>
      <c r="AI87" s="65"/>
      <c r="AJ87" s="67"/>
      <c r="AK87" s="67"/>
      <c r="AL87" s="67"/>
      <c r="AM87" s="65"/>
      <c r="AN87" s="65"/>
      <c r="AO87" s="65"/>
      <c r="AP87" s="65"/>
      <c r="AQ87" s="65"/>
      <c r="AR87" s="65"/>
      <c r="AS87" s="65"/>
      <c r="AT87" s="65"/>
      <c r="AU87" s="65"/>
      <c r="AV87" s="65"/>
      <c r="AW87" s="65"/>
      <c r="AX87" s="61"/>
    </row>
    <row r="88" spans="1:50" s="60" customFormat="1" x14ac:dyDescent="0.15">
      <c r="A88" s="337"/>
      <c r="B88" s="338"/>
      <c r="C88" s="338"/>
      <c r="D88" s="338"/>
      <c r="E88" s="338"/>
      <c r="F88" s="339"/>
      <c r="G88" s="67"/>
      <c r="H88" s="67"/>
      <c r="I88" s="67"/>
      <c r="J88" s="65"/>
      <c r="K88" s="65"/>
      <c r="L88" s="65"/>
      <c r="M88" s="65"/>
      <c r="N88" s="65"/>
      <c r="O88" s="65"/>
      <c r="P88" s="65"/>
      <c r="Q88" s="65"/>
      <c r="R88" s="65"/>
      <c r="S88" s="65"/>
      <c r="T88" s="65"/>
      <c r="U88" s="65"/>
      <c r="V88" s="67"/>
      <c r="W88" s="67"/>
      <c r="X88" s="67"/>
      <c r="Y88" s="65"/>
      <c r="Z88" s="65"/>
      <c r="AA88" s="65"/>
      <c r="AB88" s="65"/>
      <c r="AC88" s="65"/>
      <c r="AD88" s="65"/>
      <c r="AE88" s="65"/>
      <c r="AF88" s="65"/>
      <c r="AG88" s="65"/>
      <c r="AH88" s="65"/>
      <c r="AI88" s="65"/>
      <c r="AJ88" s="67"/>
      <c r="AK88" s="67"/>
      <c r="AL88" s="67"/>
      <c r="AM88" s="65"/>
      <c r="AN88" s="65"/>
      <c r="AO88" s="65"/>
      <c r="AP88" s="65"/>
      <c r="AQ88" s="65"/>
      <c r="AR88" s="65"/>
      <c r="AS88" s="65"/>
      <c r="AT88" s="65"/>
      <c r="AU88" s="65"/>
      <c r="AV88" s="65"/>
      <c r="AW88" s="65"/>
      <c r="AX88" s="61"/>
    </row>
    <row r="89" spans="1:50" s="60" customFormat="1" x14ac:dyDescent="0.15">
      <c r="A89" s="337"/>
      <c r="B89" s="338"/>
      <c r="C89" s="338"/>
      <c r="D89" s="338"/>
      <c r="E89" s="338"/>
      <c r="F89" s="339"/>
      <c r="G89" s="67"/>
      <c r="H89" s="67"/>
      <c r="I89" s="67"/>
      <c r="J89" s="65"/>
      <c r="K89" s="65"/>
      <c r="L89" s="65"/>
      <c r="M89" s="65"/>
      <c r="N89" s="65"/>
      <c r="O89" s="65"/>
      <c r="P89" s="65"/>
      <c r="Q89" s="65"/>
      <c r="R89" s="65"/>
      <c r="S89" s="65"/>
      <c r="T89" s="65"/>
      <c r="U89" s="65"/>
      <c r="V89" s="67"/>
      <c r="W89" s="67"/>
      <c r="X89" s="67"/>
      <c r="Y89" s="65"/>
      <c r="Z89" s="65"/>
      <c r="AA89" s="65"/>
      <c r="AB89" s="65"/>
      <c r="AC89" s="65"/>
      <c r="AD89" s="65"/>
      <c r="AE89" s="65"/>
      <c r="AF89" s="65"/>
      <c r="AG89" s="65"/>
      <c r="AH89" s="65"/>
      <c r="AI89" s="65"/>
      <c r="AJ89" s="67"/>
      <c r="AK89" s="67"/>
      <c r="AL89" s="67"/>
      <c r="AM89" s="65"/>
      <c r="AN89" s="65"/>
      <c r="AO89" s="65"/>
      <c r="AP89" s="65"/>
      <c r="AQ89" s="65"/>
      <c r="AR89" s="65"/>
      <c r="AS89" s="65"/>
      <c r="AT89" s="65"/>
      <c r="AU89" s="65"/>
      <c r="AV89" s="65"/>
      <c r="AW89" s="65"/>
      <c r="AX89" s="61"/>
    </row>
    <row r="90" spans="1:50" s="60" customFormat="1" ht="12" customHeight="1" x14ac:dyDescent="0.15">
      <c r="A90" s="337"/>
      <c r="B90" s="338"/>
      <c r="C90" s="338"/>
      <c r="D90" s="338"/>
      <c r="E90" s="338"/>
      <c r="F90" s="339"/>
      <c r="G90" s="67"/>
      <c r="H90" s="62" t="s">
        <v>396</v>
      </c>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1"/>
    </row>
    <row r="91" spans="1:50" s="60" customFormat="1" ht="12" customHeight="1" x14ac:dyDescent="0.15">
      <c r="A91" s="337"/>
      <c r="B91" s="338"/>
      <c r="C91" s="338"/>
      <c r="D91" s="338"/>
      <c r="E91" s="338"/>
      <c r="F91" s="339"/>
      <c r="G91" s="67"/>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1"/>
    </row>
    <row r="92" spans="1:50" s="60" customFormat="1" ht="13.5" customHeight="1" x14ac:dyDescent="0.15">
      <c r="A92" s="337"/>
      <c r="B92" s="338"/>
      <c r="C92" s="338"/>
      <c r="D92" s="338"/>
      <c r="E92" s="338"/>
      <c r="F92" s="339"/>
      <c r="G92" s="67"/>
      <c r="H92" s="62"/>
      <c r="I92" s="62"/>
      <c r="J92" s="62"/>
      <c r="K92" s="62"/>
      <c r="L92" s="62"/>
      <c r="M92" s="62"/>
      <c r="N92" s="62"/>
      <c r="O92" s="62"/>
      <c r="P92" s="62"/>
      <c r="Q92" s="62"/>
      <c r="R92" s="62"/>
      <c r="S92" s="62"/>
      <c r="T92" s="62"/>
      <c r="U92" s="62"/>
      <c r="V92" s="62"/>
      <c r="W92" s="272" t="s">
        <v>180</v>
      </c>
      <c r="X92" s="273"/>
      <c r="Y92" s="273"/>
      <c r="Z92" s="273"/>
      <c r="AA92" s="273"/>
      <c r="AB92" s="273"/>
      <c r="AC92" s="273"/>
      <c r="AD92" s="273"/>
      <c r="AE92" s="273"/>
      <c r="AF92" s="273"/>
      <c r="AG92" s="273"/>
      <c r="AH92" s="274"/>
      <c r="AI92" s="62"/>
      <c r="AJ92" s="62"/>
      <c r="AK92" s="62"/>
      <c r="AL92" s="62"/>
      <c r="AM92" s="62"/>
      <c r="AN92" s="62"/>
      <c r="AO92" s="62"/>
      <c r="AP92" s="62"/>
      <c r="AQ92" s="62"/>
      <c r="AR92" s="62"/>
      <c r="AS92" s="62"/>
      <c r="AT92" s="62"/>
      <c r="AU92" s="62"/>
      <c r="AV92" s="62"/>
      <c r="AW92" s="62"/>
      <c r="AX92" s="61"/>
    </row>
    <row r="93" spans="1:50" s="60" customFormat="1" x14ac:dyDescent="0.15">
      <c r="A93" s="337"/>
      <c r="B93" s="338"/>
      <c r="C93" s="338"/>
      <c r="D93" s="338"/>
      <c r="E93" s="338"/>
      <c r="F93" s="339"/>
      <c r="G93" s="67"/>
      <c r="H93" s="62"/>
      <c r="I93" s="62"/>
      <c r="J93" s="62"/>
      <c r="K93" s="62"/>
      <c r="L93" s="62"/>
      <c r="M93" s="62"/>
      <c r="N93" s="62"/>
      <c r="O93" s="62"/>
      <c r="P93" s="62"/>
      <c r="Q93" s="62"/>
      <c r="R93" s="62"/>
      <c r="S93" s="62"/>
      <c r="T93" s="62"/>
      <c r="U93" s="62"/>
      <c r="V93" s="62"/>
      <c r="W93" s="275"/>
      <c r="X93" s="225"/>
      <c r="Y93" s="225"/>
      <c r="Z93" s="225"/>
      <c r="AA93" s="225"/>
      <c r="AB93" s="225"/>
      <c r="AC93" s="225"/>
      <c r="AD93" s="225"/>
      <c r="AE93" s="225"/>
      <c r="AF93" s="225"/>
      <c r="AG93" s="225"/>
      <c r="AH93" s="276"/>
      <c r="AI93" s="62"/>
      <c r="AJ93" s="62"/>
      <c r="AK93" s="62"/>
      <c r="AL93" s="62"/>
      <c r="AM93" s="62"/>
      <c r="AN93" s="62"/>
      <c r="AO93" s="62"/>
      <c r="AP93" s="62"/>
      <c r="AQ93" s="62"/>
      <c r="AR93" s="62"/>
      <c r="AS93" s="62"/>
      <c r="AT93" s="62"/>
      <c r="AU93" s="62"/>
      <c r="AV93" s="62"/>
      <c r="AW93" s="62"/>
      <c r="AX93" s="61"/>
    </row>
    <row r="94" spans="1:50" s="60" customFormat="1" x14ac:dyDescent="0.15">
      <c r="A94" s="337"/>
      <c r="B94" s="338"/>
      <c r="C94" s="338"/>
      <c r="D94" s="338"/>
      <c r="E94" s="338"/>
      <c r="F94" s="339"/>
      <c r="G94" s="67"/>
      <c r="H94" s="62"/>
      <c r="I94" s="62"/>
      <c r="J94" s="62"/>
      <c r="K94" s="62"/>
      <c r="L94" s="62"/>
      <c r="M94" s="62"/>
      <c r="N94" s="62"/>
      <c r="O94" s="62"/>
      <c r="P94" s="62"/>
      <c r="Q94" s="62"/>
      <c r="R94" s="62"/>
      <c r="S94" s="62"/>
      <c r="T94" s="62"/>
      <c r="U94" s="62"/>
      <c r="V94" s="62"/>
      <c r="W94" s="277"/>
      <c r="X94" s="278"/>
      <c r="Y94" s="278"/>
      <c r="Z94" s="278"/>
      <c r="AA94" s="278"/>
      <c r="AB94" s="278"/>
      <c r="AC94" s="278"/>
      <c r="AD94" s="278"/>
      <c r="AE94" s="278"/>
      <c r="AF94" s="278"/>
      <c r="AG94" s="278"/>
      <c r="AH94" s="279"/>
      <c r="AI94" s="62"/>
      <c r="AJ94" s="62"/>
      <c r="AK94" s="62"/>
      <c r="AL94" s="62"/>
      <c r="AM94" s="62"/>
      <c r="AN94" s="62"/>
      <c r="AO94" s="62"/>
      <c r="AP94" s="62"/>
      <c r="AQ94" s="62"/>
      <c r="AR94" s="62"/>
      <c r="AS94" s="62"/>
      <c r="AT94" s="62"/>
      <c r="AU94" s="62"/>
      <c r="AV94" s="62"/>
      <c r="AW94" s="62"/>
      <c r="AX94" s="61"/>
    </row>
    <row r="95" spans="1:50" s="60" customFormat="1" x14ac:dyDescent="0.15">
      <c r="A95" s="337"/>
      <c r="B95" s="338"/>
      <c r="C95" s="338"/>
      <c r="D95" s="338"/>
      <c r="E95" s="338"/>
      <c r="F95" s="339"/>
      <c r="G95" s="67"/>
      <c r="H95" s="62"/>
      <c r="I95" s="62"/>
      <c r="J95" s="62"/>
      <c r="K95" s="62"/>
      <c r="L95" s="62"/>
      <c r="M95" s="62"/>
      <c r="N95" s="62"/>
      <c r="O95" s="62"/>
      <c r="P95" s="62"/>
      <c r="Q95" s="62"/>
      <c r="R95" s="62"/>
      <c r="S95" s="62"/>
      <c r="T95" s="62"/>
      <c r="U95" s="62"/>
      <c r="V95" s="62"/>
      <c r="W95" s="654" t="s">
        <v>151</v>
      </c>
      <c r="X95" s="654"/>
      <c r="Y95" s="654"/>
      <c r="Z95" s="654"/>
      <c r="AA95" s="654"/>
      <c r="AB95" s="654"/>
      <c r="AC95" s="654"/>
      <c r="AD95" s="654"/>
      <c r="AE95" s="654"/>
      <c r="AF95" s="654"/>
      <c r="AG95" s="654"/>
      <c r="AH95" s="654"/>
      <c r="AI95" s="62"/>
      <c r="AJ95" s="62"/>
      <c r="AK95" s="62"/>
      <c r="AL95" s="62"/>
      <c r="AM95" s="62"/>
      <c r="AN95" s="62"/>
      <c r="AO95" s="62"/>
      <c r="AP95" s="62"/>
      <c r="AQ95" s="62"/>
      <c r="AR95" s="62"/>
      <c r="AS95" s="62"/>
      <c r="AT95" s="62"/>
      <c r="AU95" s="62"/>
      <c r="AV95" s="62"/>
      <c r="AW95" s="62"/>
      <c r="AX95" s="61"/>
    </row>
    <row r="96" spans="1:50" s="60" customFormat="1" ht="14.25" customHeight="1" thickBot="1" x14ac:dyDescent="0.2">
      <c r="A96" s="337"/>
      <c r="B96" s="338"/>
      <c r="C96" s="338"/>
      <c r="D96" s="338"/>
      <c r="E96" s="338"/>
      <c r="F96" s="339"/>
      <c r="G96" s="67"/>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22"/>
      <c r="AL96" s="64"/>
      <c r="AM96" s="220"/>
      <c r="AN96" s="220"/>
      <c r="AO96" s="220"/>
      <c r="AP96" s="220"/>
      <c r="AQ96" s="220"/>
      <c r="AR96" s="220"/>
      <c r="AS96" s="220"/>
      <c r="AT96" s="220"/>
      <c r="AU96" s="220"/>
      <c r="AV96" s="220"/>
      <c r="AW96" s="62"/>
      <c r="AX96" s="61"/>
    </row>
    <row r="97" spans="1:50" s="60" customFormat="1" ht="14.25" thickTop="1" x14ac:dyDescent="0.15">
      <c r="A97" s="337"/>
      <c r="B97" s="338"/>
      <c r="C97" s="338"/>
      <c r="D97" s="338"/>
      <c r="E97" s="338"/>
      <c r="F97" s="339"/>
      <c r="G97" s="67"/>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6"/>
      <c r="AL97" s="66"/>
      <c r="AM97" s="221" t="s">
        <v>305</v>
      </c>
      <c r="AN97" s="222"/>
      <c r="AO97" s="222"/>
      <c r="AP97" s="222"/>
      <c r="AQ97" s="222"/>
      <c r="AR97" s="222"/>
      <c r="AS97" s="222"/>
      <c r="AT97" s="222"/>
      <c r="AU97" s="222"/>
      <c r="AV97" s="223"/>
      <c r="AW97" s="62"/>
      <c r="AX97" s="61"/>
    </row>
    <row r="98" spans="1:50" s="60" customFormat="1" x14ac:dyDescent="0.15">
      <c r="A98" s="337"/>
      <c r="B98" s="338"/>
      <c r="C98" s="338"/>
      <c r="D98" s="338"/>
      <c r="E98" s="338"/>
      <c r="F98" s="339"/>
      <c r="G98" s="67"/>
      <c r="H98" s="6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3"/>
      <c r="AM98" s="224"/>
      <c r="AN98" s="225"/>
      <c r="AO98" s="225"/>
      <c r="AP98" s="225"/>
      <c r="AQ98" s="225"/>
      <c r="AR98" s="225"/>
      <c r="AS98" s="225"/>
      <c r="AT98" s="225"/>
      <c r="AU98" s="225"/>
      <c r="AV98" s="226"/>
      <c r="AW98" s="62"/>
      <c r="AX98" s="61"/>
    </row>
    <row r="99" spans="1:50" s="60" customFormat="1" x14ac:dyDescent="0.15">
      <c r="A99" s="337"/>
      <c r="B99" s="338"/>
      <c r="C99" s="338"/>
      <c r="D99" s="338"/>
      <c r="E99" s="338"/>
      <c r="F99" s="339"/>
      <c r="G99" s="67"/>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6"/>
      <c r="AL99" s="66"/>
      <c r="AM99" s="224"/>
      <c r="AN99" s="225"/>
      <c r="AO99" s="225"/>
      <c r="AP99" s="225"/>
      <c r="AQ99" s="225"/>
      <c r="AR99" s="225"/>
      <c r="AS99" s="225"/>
      <c r="AT99" s="225"/>
      <c r="AU99" s="225"/>
      <c r="AV99" s="226"/>
      <c r="AW99" s="62"/>
      <c r="AX99" s="61"/>
    </row>
    <row r="100" spans="1:50" s="60" customFormat="1" ht="14.25" thickBot="1" x14ac:dyDescent="0.2">
      <c r="A100" s="337"/>
      <c r="B100" s="338"/>
      <c r="C100" s="338"/>
      <c r="D100" s="338"/>
      <c r="E100" s="338"/>
      <c r="F100" s="339"/>
      <c r="G100" s="67"/>
      <c r="H100" s="62"/>
      <c r="I100" s="62"/>
      <c r="J100" s="62"/>
      <c r="K100" s="62"/>
      <c r="L100" s="62"/>
      <c r="M100" s="62"/>
      <c r="N100" s="62"/>
      <c r="O100" s="62"/>
      <c r="P100" s="62"/>
      <c r="Q100" s="62"/>
      <c r="R100" s="62"/>
      <c r="S100" s="62"/>
      <c r="T100" s="62"/>
      <c r="U100" s="62"/>
      <c r="V100" s="62"/>
      <c r="W100" s="22"/>
      <c r="X100" s="22"/>
      <c r="Y100" s="22"/>
      <c r="Z100" s="22"/>
      <c r="AA100" s="22"/>
      <c r="AB100" s="22"/>
      <c r="AC100" s="22"/>
      <c r="AD100" s="22"/>
      <c r="AE100" s="22"/>
      <c r="AF100" s="22"/>
      <c r="AG100" s="22"/>
      <c r="AH100" s="22"/>
      <c r="AI100" s="62"/>
      <c r="AJ100" s="62"/>
      <c r="AK100" s="66"/>
      <c r="AL100" s="66"/>
      <c r="AM100" s="227"/>
      <c r="AN100" s="228"/>
      <c r="AO100" s="228"/>
      <c r="AP100" s="228"/>
      <c r="AQ100" s="228"/>
      <c r="AR100" s="228"/>
      <c r="AS100" s="228"/>
      <c r="AT100" s="228"/>
      <c r="AU100" s="228"/>
      <c r="AV100" s="229"/>
      <c r="AW100" s="64"/>
      <c r="AX100" s="61"/>
    </row>
    <row r="101" spans="1:50" s="60" customFormat="1" ht="13.5" customHeight="1" thickTop="1" x14ac:dyDescent="0.15">
      <c r="A101" s="337"/>
      <c r="B101" s="338"/>
      <c r="C101" s="338"/>
      <c r="D101" s="338"/>
      <c r="E101" s="338"/>
      <c r="F101" s="339"/>
      <c r="G101" s="67"/>
      <c r="H101" s="62"/>
      <c r="I101" s="22"/>
      <c r="J101" s="22"/>
      <c r="K101" s="22"/>
      <c r="L101" s="22"/>
      <c r="M101" s="22"/>
      <c r="N101" s="22"/>
      <c r="O101" s="22"/>
      <c r="P101" s="22"/>
      <c r="Q101" s="22"/>
      <c r="R101" s="22"/>
      <c r="S101" s="22"/>
      <c r="T101" s="22"/>
      <c r="U101" s="62"/>
      <c r="V101" s="62"/>
      <c r="W101" s="22"/>
      <c r="X101" s="22"/>
      <c r="Y101" s="22"/>
      <c r="Z101" s="22"/>
      <c r="AA101" s="22"/>
      <c r="AB101" s="22"/>
      <c r="AC101" s="22"/>
      <c r="AD101" s="22"/>
      <c r="AE101" s="22"/>
      <c r="AF101" s="22"/>
      <c r="AG101" s="22"/>
      <c r="AH101" s="22"/>
      <c r="AI101" s="62"/>
      <c r="AJ101" s="62"/>
      <c r="AK101" s="66"/>
      <c r="AL101" s="66"/>
      <c r="AM101" s="220" t="s">
        <v>181</v>
      </c>
      <c r="AN101" s="220"/>
      <c r="AO101" s="220"/>
      <c r="AP101" s="220"/>
      <c r="AQ101" s="220"/>
      <c r="AR101" s="220"/>
      <c r="AS101" s="220"/>
      <c r="AT101" s="220"/>
      <c r="AU101" s="220"/>
      <c r="AV101" s="220"/>
      <c r="AW101" s="64"/>
      <c r="AX101" s="61"/>
    </row>
    <row r="102" spans="1:50" s="60" customFormat="1" x14ac:dyDescent="0.15">
      <c r="A102" s="337"/>
      <c r="B102" s="338"/>
      <c r="C102" s="338"/>
      <c r="D102" s="338"/>
      <c r="E102" s="338"/>
      <c r="F102" s="339"/>
      <c r="G102" s="67"/>
      <c r="H102" s="62"/>
      <c r="I102" s="22"/>
      <c r="J102" s="22"/>
      <c r="K102" s="22"/>
      <c r="L102" s="22"/>
      <c r="M102" s="22"/>
      <c r="N102" s="22"/>
      <c r="O102" s="22"/>
      <c r="P102" s="22"/>
      <c r="Q102" s="22"/>
      <c r="R102" s="22"/>
      <c r="S102" s="22"/>
      <c r="T102" s="22"/>
      <c r="U102" s="62"/>
      <c r="V102" s="62"/>
      <c r="W102" s="22"/>
      <c r="X102" s="22"/>
      <c r="Y102" s="22"/>
      <c r="Z102" s="22"/>
      <c r="AA102" s="22"/>
      <c r="AB102" s="22"/>
      <c r="AC102" s="22"/>
      <c r="AD102" s="22"/>
      <c r="AE102" s="22"/>
      <c r="AF102" s="22"/>
      <c r="AG102" s="22"/>
      <c r="AH102" s="22"/>
      <c r="AI102" s="62"/>
      <c r="AJ102" s="62"/>
      <c r="AK102" s="22"/>
      <c r="AL102" s="22"/>
      <c r="AM102" s="22"/>
      <c r="AN102" s="22"/>
      <c r="AO102" s="22"/>
      <c r="AP102" s="22"/>
      <c r="AQ102" s="22"/>
      <c r="AR102" s="22"/>
      <c r="AS102" s="22"/>
      <c r="AT102" s="22"/>
      <c r="AU102" s="22"/>
      <c r="AV102" s="22"/>
      <c r="AW102" s="64"/>
      <c r="AX102" s="61"/>
    </row>
    <row r="103" spans="1:50" s="60" customFormat="1" x14ac:dyDescent="0.15">
      <c r="A103" s="337"/>
      <c r="B103" s="338"/>
      <c r="C103" s="338"/>
      <c r="D103" s="338"/>
      <c r="E103" s="338"/>
      <c r="F103" s="339"/>
      <c r="G103" s="67"/>
      <c r="H103" s="62"/>
      <c r="I103" s="22"/>
      <c r="J103" s="22"/>
      <c r="K103" s="22"/>
      <c r="L103" s="22"/>
      <c r="M103" s="22"/>
      <c r="N103" s="22"/>
      <c r="O103" s="22"/>
      <c r="P103" s="22"/>
      <c r="Q103" s="22"/>
      <c r="R103" s="22"/>
      <c r="S103" s="22"/>
      <c r="T103" s="22"/>
      <c r="U103" s="62"/>
      <c r="V103" s="62"/>
      <c r="W103" s="22"/>
      <c r="X103" s="22"/>
      <c r="Y103" s="22"/>
      <c r="Z103" s="22"/>
      <c r="AA103" s="22"/>
      <c r="AB103" s="22"/>
      <c r="AC103" s="22"/>
      <c r="AD103" s="22"/>
      <c r="AE103" s="22"/>
      <c r="AF103" s="22"/>
      <c r="AG103" s="22"/>
      <c r="AH103" s="22"/>
      <c r="AI103" s="62"/>
      <c r="AJ103" s="62"/>
      <c r="AK103" s="22"/>
      <c r="AL103" s="22"/>
      <c r="AM103" s="22"/>
      <c r="AN103" s="22"/>
      <c r="AO103" s="22"/>
      <c r="AP103" s="22"/>
      <c r="AQ103" s="22"/>
      <c r="AR103" s="22"/>
      <c r="AS103" s="22"/>
      <c r="AT103" s="22"/>
      <c r="AU103" s="22"/>
      <c r="AV103" s="22"/>
      <c r="AW103" s="64"/>
      <c r="AX103" s="61"/>
    </row>
    <row r="104" spans="1:50" s="60" customFormat="1" x14ac:dyDescent="0.15">
      <c r="A104" s="337"/>
      <c r="B104" s="338"/>
      <c r="C104" s="338"/>
      <c r="D104" s="338"/>
      <c r="E104" s="338"/>
      <c r="F104" s="339"/>
      <c r="G104" s="67"/>
      <c r="H104" s="62"/>
      <c r="I104" s="22"/>
      <c r="J104" s="22"/>
      <c r="K104" s="22"/>
      <c r="L104" s="22"/>
      <c r="M104" s="22"/>
      <c r="N104" s="22"/>
      <c r="O104" s="22"/>
      <c r="P104" s="22"/>
      <c r="Q104" s="22"/>
      <c r="R104" s="22"/>
      <c r="S104" s="22"/>
      <c r="T104" s="22"/>
      <c r="U104" s="62"/>
      <c r="V104" s="62"/>
      <c r="W104" s="22"/>
      <c r="X104" s="22"/>
      <c r="Y104" s="22"/>
      <c r="Z104" s="22"/>
      <c r="AA104" s="22"/>
      <c r="AB104" s="22"/>
      <c r="AC104" s="22"/>
      <c r="AD104" s="22"/>
      <c r="AE104" s="22"/>
      <c r="AF104" s="62"/>
      <c r="AG104" s="62"/>
      <c r="AH104" s="62"/>
      <c r="AI104" s="62"/>
      <c r="AJ104" s="62"/>
      <c r="AK104" s="62"/>
      <c r="AL104" s="62"/>
      <c r="AM104" s="62"/>
      <c r="AN104" s="62"/>
      <c r="AO104" s="62"/>
      <c r="AP104" s="62"/>
      <c r="AQ104" s="62"/>
      <c r="AR104" s="22"/>
      <c r="AS104" s="22"/>
      <c r="AT104" s="22"/>
      <c r="AU104" s="22"/>
      <c r="AV104" s="22"/>
      <c r="AW104" s="64"/>
      <c r="AX104" s="61"/>
    </row>
    <row r="105" spans="1:50" s="60" customFormat="1" ht="14.25" customHeight="1" thickBot="1" x14ac:dyDescent="0.2">
      <c r="A105" s="337"/>
      <c r="B105" s="338"/>
      <c r="C105" s="338"/>
      <c r="D105" s="338"/>
      <c r="E105" s="338"/>
      <c r="F105" s="339"/>
      <c r="G105" s="67"/>
      <c r="H105" s="62"/>
      <c r="I105" s="22"/>
      <c r="J105" s="22"/>
      <c r="K105" s="22"/>
      <c r="L105" s="22"/>
      <c r="M105" s="659" t="s">
        <v>134</v>
      </c>
      <c r="N105" s="659"/>
      <c r="O105" s="659"/>
      <c r="P105" s="659"/>
      <c r="Q105" s="659"/>
      <c r="R105" s="659"/>
      <c r="S105" s="659"/>
      <c r="T105" s="659"/>
      <c r="U105" s="659"/>
      <c r="V105" s="659"/>
      <c r="W105" s="659"/>
      <c r="X105" s="659"/>
      <c r="Y105" s="22"/>
      <c r="Z105" s="22"/>
      <c r="AA105" s="22"/>
      <c r="AB105" s="22"/>
      <c r="AC105" s="22"/>
      <c r="AD105" s="22"/>
      <c r="AE105" s="22"/>
      <c r="AF105" s="232" t="s">
        <v>135</v>
      </c>
      <c r="AG105" s="232"/>
      <c r="AH105" s="232"/>
      <c r="AI105" s="232"/>
      <c r="AJ105" s="232"/>
      <c r="AK105" s="232"/>
      <c r="AL105" s="232"/>
      <c r="AM105" s="232"/>
      <c r="AN105" s="232"/>
      <c r="AO105" s="232"/>
      <c r="AP105" s="232"/>
      <c r="AQ105" s="63"/>
      <c r="AR105" s="22"/>
      <c r="AS105" s="22"/>
      <c r="AT105" s="22"/>
      <c r="AU105" s="22"/>
      <c r="AV105" s="22"/>
      <c r="AW105" s="64"/>
      <c r="AX105" s="61"/>
    </row>
    <row r="106" spans="1:50" s="60" customFormat="1" ht="14.25" thickTop="1" x14ac:dyDescent="0.15">
      <c r="A106" s="337"/>
      <c r="B106" s="338"/>
      <c r="C106" s="338"/>
      <c r="D106" s="338"/>
      <c r="E106" s="338"/>
      <c r="F106" s="339"/>
      <c r="G106" s="67"/>
      <c r="H106" s="62"/>
      <c r="I106" s="22"/>
      <c r="J106" s="22"/>
      <c r="K106" s="22"/>
      <c r="L106" s="22"/>
      <c r="M106" s="272" t="s">
        <v>303</v>
      </c>
      <c r="N106" s="273"/>
      <c r="O106" s="273"/>
      <c r="P106" s="273"/>
      <c r="Q106" s="273"/>
      <c r="R106" s="273"/>
      <c r="S106" s="273"/>
      <c r="T106" s="273"/>
      <c r="U106" s="273"/>
      <c r="V106" s="273"/>
      <c r="W106" s="273"/>
      <c r="X106" s="274"/>
      <c r="Y106" s="22"/>
      <c r="Z106" s="22"/>
      <c r="AA106" s="22"/>
      <c r="AB106" s="22"/>
      <c r="AC106" s="22"/>
      <c r="AD106" s="22"/>
      <c r="AE106" s="22"/>
      <c r="AF106" s="221" t="s">
        <v>304</v>
      </c>
      <c r="AG106" s="222"/>
      <c r="AH106" s="222"/>
      <c r="AI106" s="222"/>
      <c r="AJ106" s="222"/>
      <c r="AK106" s="222"/>
      <c r="AL106" s="222"/>
      <c r="AM106" s="222"/>
      <c r="AN106" s="222"/>
      <c r="AO106" s="222"/>
      <c r="AP106" s="223"/>
      <c r="AQ106" s="68"/>
      <c r="AR106" s="64"/>
      <c r="AS106" s="64"/>
      <c r="AT106" s="64"/>
      <c r="AU106" s="64"/>
      <c r="AV106" s="64"/>
      <c r="AW106" s="64"/>
      <c r="AX106" s="61"/>
    </row>
    <row r="107" spans="1:50" s="60" customFormat="1" x14ac:dyDescent="0.15">
      <c r="A107" s="337"/>
      <c r="B107" s="338"/>
      <c r="C107" s="338"/>
      <c r="D107" s="338"/>
      <c r="E107" s="338"/>
      <c r="F107" s="339"/>
      <c r="G107" s="67"/>
      <c r="H107" s="62"/>
      <c r="I107" s="62"/>
      <c r="J107" s="64"/>
      <c r="K107" s="64"/>
      <c r="L107" s="64"/>
      <c r="M107" s="275"/>
      <c r="N107" s="225"/>
      <c r="O107" s="225"/>
      <c r="P107" s="225"/>
      <c r="Q107" s="225"/>
      <c r="R107" s="225"/>
      <c r="S107" s="225"/>
      <c r="T107" s="225"/>
      <c r="U107" s="225"/>
      <c r="V107" s="225"/>
      <c r="W107" s="225"/>
      <c r="X107" s="276"/>
      <c r="Y107" s="64"/>
      <c r="Z107" s="64"/>
      <c r="AA107" s="64"/>
      <c r="AB107" s="64"/>
      <c r="AC107" s="64"/>
      <c r="AD107" s="64"/>
      <c r="AE107" s="64"/>
      <c r="AF107" s="224"/>
      <c r="AG107" s="225"/>
      <c r="AH107" s="225"/>
      <c r="AI107" s="225"/>
      <c r="AJ107" s="225"/>
      <c r="AK107" s="225"/>
      <c r="AL107" s="225"/>
      <c r="AM107" s="225"/>
      <c r="AN107" s="225"/>
      <c r="AO107" s="225"/>
      <c r="AP107" s="226"/>
      <c r="AQ107" s="68"/>
      <c r="AR107" s="64"/>
      <c r="AS107" s="64"/>
      <c r="AT107" s="64"/>
      <c r="AU107" s="64"/>
      <c r="AV107" s="64"/>
      <c r="AW107" s="64"/>
      <c r="AX107" s="61"/>
    </row>
    <row r="108" spans="1:50" s="60" customFormat="1" x14ac:dyDescent="0.15">
      <c r="A108" s="337"/>
      <c r="B108" s="338"/>
      <c r="C108" s="338"/>
      <c r="D108" s="338"/>
      <c r="E108" s="338"/>
      <c r="F108" s="339"/>
      <c r="G108" s="67"/>
      <c r="H108" s="62"/>
      <c r="I108" s="62"/>
      <c r="J108" s="64"/>
      <c r="K108" s="64"/>
      <c r="L108" s="64"/>
      <c r="M108" s="275"/>
      <c r="N108" s="225"/>
      <c r="O108" s="225"/>
      <c r="P108" s="225"/>
      <c r="Q108" s="225"/>
      <c r="R108" s="225"/>
      <c r="S108" s="225"/>
      <c r="T108" s="225"/>
      <c r="U108" s="225"/>
      <c r="V108" s="225"/>
      <c r="W108" s="225"/>
      <c r="X108" s="276"/>
      <c r="Y108" s="64"/>
      <c r="Z108" s="64"/>
      <c r="AA108" s="64"/>
      <c r="AB108" s="64"/>
      <c r="AC108" s="64"/>
      <c r="AD108" s="64"/>
      <c r="AE108" s="64"/>
      <c r="AF108" s="224"/>
      <c r="AG108" s="225"/>
      <c r="AH108" s="225"/>
      <c r="AI108" s="225"/>
      <c r="AJ108" s="225"/>
      <c r="AK108" s="225"/>
      <c r="AL108" s="225"/>
      <c r="AM108" s="225"/>
      <c r="AN108" s="225"/>
      <c r="AO108" s="225"/>
      <c r="AP108" s="226"/>
      <c r="AQ108" s="68"/>
      <c r="AR108" s="64"/>
      <c r="AS108" s="64"/>
      <c r="AT108" s="64"/>
      <c r="AU108" s="64"/>
      <c r="AV108" s="64"/>
      <c r="AW108" s="64"/>
      <c r="AX108" s="61"/>
    </row>
    <row r="109" spans="1:50" s="60" customFormat="1" ht="14.25" thickBot="1" x14ac:dyDescent="0.2">
      <c r="A109" s="337"/>
      <c r="B109" s="338"/>
      <c r="C109" s="338"/>
      <c r="D109" s="338"/>
      <c r="E109" s="338"/>
      <c r="F109" s="339"/>
      <c r="G109" s="67"/>
      <c r="H109" s="62"/>
      <c r="I109" s="22"/>
      <c r="J109" s="22"/>
      <c r="K109" s="22"/>
      <c r="L109" s="22"/>
      <c r="M109" s="277"/>
      <c r="N109" s="278"/>
      <c r="O109" s="278"/>
      <c r="P109" s="278"/>
      <c r="Q109" s="278"/>
      <c r="R109" s="278"/>
      <c r="S109" s="278"/>
      <c r="T109" s="278"/>
      <c r="U109" s="278"/>
      <c r="V109" s="278"/>
      <c r="W109" s="278"/>
      <c r="X109" s="279"/>
      <c r="Y109" s="64"/>
      <c r="Z109" s="64"/>
      <c r="AA109" s="64"/>
      <c r="AB109" s="64"/>
      <c r="AC109" s="64"/>
      <c r="AD109" s="64"/>
      <c r="AE109" s="64"/>
      <c r="AF109" s="227"/>
      <c r="AG109" s="228"/>
      <c r="AH109" s="228"/>
      <c r="AI109" s="228"/>
      <c r="AJ109" s="228"/>
      <c r="AK109" s="228"/>
      <c r="AL109" s="228"/>
      <c r="AM109" s="228"/>
      <c r="AN109" s="228"/>
      <c r="AO109" s="228"/>
      <c r="AP109" s="229"/>
      <c r="AQ109" s="68"/>
      <c r="AR109" s="64"/>
      <c r="AS109" s="64"/>
      <c r="AT109" s="64"/>
      <c r="AU109" s="64"/>
      <c r="AV109" s="64"/>
      <c r="AW109" s="64"/>
      <c r="AX109" s="61"/>
    </row>
    <row r="110" spans="1:50" s="60" customFormat="1" ht="14.25" thickTop="1" x14ac:dyDescent="0.15">
      <c r="A110" s="337"/>
      <c r="B110" s="338"/>
      <c r="C110" s="338"/>
      <c r="D110" s="338"/>
      <c r="E110" s="338"/>
      <c r="F110" s="339"/>
      <c r="G110" s="67"/>
      <c r="H110" s="62"/>
      <c r="I110" s="22"/>
      <c r="J110" s="22"/>
      <c r="K110" s="22"/>
      <c r="L110" s="22"/>
      <c r="M110" s="654" t="s">
        <v>152</v>
      </c>
      <c r="N110" s="654"/>
      <c r="O110" s="654"/>
      <c r="P110" s="654"/>
      <c r="Q110" s="654"/>
      <c r="R110" s="654"/>
      <c r="S110" s="654"/>
      <c r="T110" s="654"/>
      <c r="U110" s="654"/>
      <c r="V110" s="654"/>
      <c r="W110" s="654"/>
      <c r="X110" s="654"/>
      <c r="Y110" s="64"/>
      <c r="Z110" s="64"/>
      <c r="AA110" s="64"/>
      <c r="AB110" s="64"/>
      <c r="AC110" s="64"/>
      <c r="AD110" s="64"/>
      <c r="AE110" s="64"/>
      <c r="AF110" s="233" t="s">
        <v>153</v>
      </c>
      <c r="AG110" s="233"/>
      <c r="AH110" s="233"/>
      <c r="AI110" s="233"/>
      <c r="AJ110" s="233"/>
      <c r="AK110" s="233"/>
      <c r="AL110" s="233"/>
      <c r="AM110" s="233"/>
      <c r="AN110" s="233"/>
      <c r="AO110" s="233"/>
      <c r="AP110" s="233"/>
      <c r="AQ110" s="63"/>
      <c r="AR110" s="64"/>
      <c r="AS110" s="64"/>
      <c r="AT110" s="64"/>
      <c r="AU110" s="64"/>
      <c r="AV110" s="64"/>
      <c r="AW110" s="64"/>
      <c r="AX110" s="61"/>
    </row>
    <row r="111" spans="1:50" s="60" customFormat="1" ht="12" customHeight="1" x14ac:dyDescent="0.15">
      <c r="A111" s="337"/>
      <c r="B111" s="338"/>
      <c r="C111" s="338"/>
      <c r="D111" s="338"/>
      <c r="E111" s="338"/>
      <c r="F111" s="339"/>
      <c r="G111" s="67"/>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1"/>
    </row>
    <row r="112" spans="1:50" s="60" customFormat="1" ht="12" customHeight="1" x14ac:dyDescent="0.15">
      <c r="A112" s="337"/>
      <c r="B112" s="338"/>
      <c r="C112" s="338"/>
      <c r="D112" s="338"/>
      <c r="E112" s="338"/>
      <c r="F112" s="339"/>
      <c r="G112" s="67"/>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1"/>
    </row>
    <row r="113" spans="1:50" s="60" customFormat="1" ht="12" customHeight="1" x14ac:dyDescent="0.15">
      <c r="A113" s="337"/>
      <c r="B113" s="338"/>
      <c r="C113" s="338"/>
      <c r="D113" s="338"/>
      <c r="E113" s="338"/>
      <c r="F113" s="339"/>
      <c r="G113" s="67"/>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1"/>
    </row>
    <row r="114" spans="1:50" s="60" customFormat="1" ht="12" customHeight="1" x14ac:dyDescent="0.15">
      <c r="A114" s="337"/>
      <c r="B114" s="338"/>
      <c r="C114" s="338"/>
      <c r="D114" s="338"/>
      <c r="E114" s="338"/>
      <c r="F114" s="339"/>
      <c r="G114" s="67"/>
      <c r="H114" s="62" t="s">
        <v>397</v>
      </c>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1"/>
    </row>
    <row r="115" spans="1:50" s="60" customFormat="1" ht="12" customHeight="1" x14ac:dyDescent="0.15">
      <c r="A115" s="337"/>
      <c r="B115" s="338"/>
      <c r="C115" s="338"/>
      <c r="D115" s="338"/>
      <c r="E115" s="338"/>
      <c r="F115" s="339"/>
      <c r="G115" s="67"/>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1"/>
    </row>
    <row r="116" spans="1:50" s="60" customFormat="1" ht="13.5" customHeight="1" x14ac:dyDescent="0.15">
      <c r="A116" s="337"/>
      <c r="B116" s="338"/>
      <c r="C116" s="338"/>
      <c r="D116" s="338"/>
      <c r="E116" s="338"/>
      <c r="F116" s="339"/>
      <c r="G116" s="67"/>
      <c r="H116" s="62"/>
      <c r="I116" s="62"/>
      <c r="J116" s="62"/>
      <c r="K116" s="62"/>
      <c r="L116" s="62"/>
      <c r="M116" s="62"/>
      <c r="N116" s="62"/>
      <c r="O116" s="62"/>
      <c r="P116" s="62"/>
      <c r="Q116" s="62"/>
      <c r="R116" s="62"/>
      <c r="S116" s="62"/>
      <c r="T116" s="62"/>
      <c r="U116" s="62"/>
      <c r="V116" s="62"/>
      <c r="W116" s="272" t="s">
        <v>138</v>
      </c>
      <c r="X116" s="273"/>
      <c r="Y116" s="273"/>
      <c r="Z116" s="273"/>
      <c r="AA116" s="273"/>
      <c r="AB116" s="273"/>
      <c r="AC116" s="273"/>
      <c r="AD116" s="273"/>
      <c r="AE116" s="273"/>
      <c r="AF116" s="273"/>
      <c r="AG116" s="273"/>
      <c r="AH116" s="274"/>
      <c r="AI116" s="62"/>
      <c r="AJ116" s="62"/>
      <c r="AK116" s="62"/>
      <c r="AL116" s="62"/>
      <c r="AM116" s="62"/>
      <c r="AN116" s="62"/>
      <c r="AO116" s="62"/>
      <c r="AP116" s="62"/>
      <c r="AQ116" s="62"/>
      <c r="AR116" s="62"/>
      <c r="AS116" s="62"/>
      <c r="AT116" s="62"/>
      <c r="AU116" s="62"/>
      <c r="AV116" s="62"/>
      <c r="AW116" s="62"/>
      <c r="AX116" s="61"/>
    </row>
    <row r="117" spans="1:50" s="60" customFormat="1" x14ac:dyDescent="0.15">
      <c r="A117" s="337"/>
      <c r="B117" s="338"/>
      <c r="C117" s="338"/>
      <c r="D117" s="338"/>
      <c r="E117" s="338"/>
      <c r="F117" s="339"/>
      <c r="G117" s="67"/>
      <c r="H117" s="62"/>
      <c r="I117" s="62"/>
      <c r="J117" s="62"/>
      <c r="K117" s="62"/>
      <c r="L117" s="62"/>
      <c r="M117" s="62"/>
      <c r="N117" s="62"/>
      <c r="O117" s="62"/>
      <c r="P117" s="62"/>
      <c r="Q117" s="62"/>
      <c r="R117" s="62"/>
      <c r="S117" s="62"/>
      <c r="T117" s="62"/>
      <c r="U117" s="62"/>
      <c r="V117" s="62"/>
      <c r="W117" s="275"/>
      <c r="X117" s="225"/>
      <c r="Y117" s="225"/>
      <c r="Z117" s="225"/>
      <c r="AA117" s="225"/>
      <c r="AB117" s="225"/>
      <c r="AC117" s="225"/>
      <c r="AD117" s="225"/>
      <c r="AE117" s="225"/>
      <c r="AF117" s="225"/>
      <c r="AG117" s="225"/>
      <c r="AH117" s="276"/>
      <c r="AI117" s="62"/>
      <c r="AJ117" s="62"/>
      <c r="AK117" s="62"/>
      <c r="AL117" s="62"/>
      <c r="AM117" s="62"/>
      <c r="AN117" s="62"/>
      <c r="AO117" s="62"/>
      <c r="AP117" s="62"/>
      <c r="AQ117" s="62"/>
      <c r="AR117" s="62"/>
      <c r="AS117" s="62"/>
      <c r="AT117" s="62"/>
      <c r="AU117" s="62"/>
      <c r="AV117" s="62"/>
      <c r="AW117" s="62"/>
      <c r="AX117" s="61"/>
    </row>
    <row r="118" spans="1:50" s="60" customFormat="1" x14ac:dyDescent="0.15">
      <c r="A118" s="337"/>
      <c r="B118" s="338"/>
      <c r="C118" s="338"/>
      <c r="D118" s="338"/>
      <c r="E118" s="338"/>
      <c r="F118" s="339"/>
      <c r="G118" s="67"/>
      <c r="H118" s="62"/>
      <c r="I118" s="62"/>
      <c r="J118" s="62"/>
      <c r="K118" s="62"/>
      <c r="L118" s="62"/>
      <c r="M118" s="62"/>
      <c r="N118" s="62"/>
      <c r="O118" s="62"/>
      <c r="P118" s="62"/>
      <c r="Q118" s="62"/>
      <c r="R118" s="62"/>
      <c r="S118" s="62"/>
      <c r="T118" s="62"/>
      <c r="U118" s="62"/>
      <c r="V118" s="62"/>
      <c r="W118" s="277"/>
      <c r="X118" s="278"/>
      <c r="Y118" s="278"/>
      <c r="Z118" s="278"/>
      <c r="AA118" s="278"/>
      <c r="AB118" s="278"/>
      <c r="AC118" s="278"/>
      <c r="AD118" s="278"/>
      <c r="AE118" s="278"/>
      <c r="AF118" s="278"/>
      <c r="AG118" s="278"/>
      <c r="AH118" s="279"/>
      <c r="AI118" s="62"/>
      <c r="AJ118" s="62"/>
      <c r="AK118" s="62"/>
      <c r="AL118" s="62"/>
      <c r="AM118" s="62"/>
      <c r="AN118" s="62"/>
      <c r="AO118" s="62"/>
      <c r="AP118" s="62"/>
      <c r="AQ118" s="62"/>
      <c r="AR118" s="62"/>
      <c r="AS118" s="62"/>
      <c r="AT118" s="62"/>
      <c r="AU118" s="62"/>
      <c r="AV118" s="62"/>
      <c r="AW118" s="62"/>
      <c r="AX118" s="61"/>
    </row>
    <row r="119" spans="1:50" s="60" customFormat="1" x14ac:dyDescent="0.15">
      <c r="A119" s="337"/>
      <c r="B119" s="338"/>
      <c r="C119" s="338"/>
      <c r="D119" s="338"/>
      <c r="E119" s="338"/>
      <c r="F119" s="339"/>
      <c r="G119" s="67"/>
      <c r="H119" s="62"/>
      <c r="I119" s="62"/>
      <c r="J119" s="62"/>
      <c r="K119" s="62"/>
      <c r="L119" s="62"/>
      <c r="M119" s="62"/>
      <c r="N119" s="62"/>
      <c r="O119" s="62"/>
      <c r="P119" s="62"/>
      <c r="Q119" s="62"/>
      <c r="R119" s="62"/>
      <c r="S119" s="62"/>
      <c r="T119" s="62"/>
      <c r="U119" s="62"/>
      <c r="V119" s="62"/>
      <c r="W119" s="654" t="s">
        <v>139</v>
      </c>
      <c r="X119" s="654"/>
      <c r="Y119" s="654"/>
      <c r="Z119" s="654"/>
      <c r="AA119" s="654"/>
      <c r="AB119" s="654"/>
      <c r="AC119" s="654"/>
      <c r="AD119" s="654"/>
      <c r="AE119" s="654"/>
      <c r="AF119" s="654"/>
      <c r="AG119" s="654"/>
      <c r="AH119" s="654"/>
      <c r="AI119" s="62"/>
      <c r="AJ119" s="62"/>
      <c r="AK119" s="62"/>
      <c r="AL119" s="62"/>
      <c r="AM119" s="62"/>
      <c r="AN119" s="62"/>
      <c r="AO119" s="62"/>
      <c r="AP119" s="62"/>
      <c r="AQ119" s="62"/>
      <c r="AR119" s="62"/>
      <c r="AS119" s="62"/>
      <c r="AT119" s="62"/>
      <c r="AU119" s="62"/>
      <c r="AV119" s="62"/>
      <c r="AW119" s="62"/>
      <c r="AX119" s="61"/>
    </row>
    <row r="120" spans="1:50" s="60" customFormat="1" ht="14.25" thickBot="1" x14ac:dyDescent="0.2">
      <c r="A120" s="337"/>
      <c r="B120" s="338"/>
      <c r="C120" s="338"/>
      <c r="D120" s="338"/>
      <c r="E120" s="338"/>
      <c r="F120" s="339"/>
      <c r="G120" s="67"/>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0"/>
      <c r="AL120" s="220"/>
      <c r="AM120" s="220"/>
      <c r="AN120" s="220"/>
      <c r="AO120" s="220"/>
      <c r="AP120" s="220"/>
      <c r="AQ120" s="220"/>
      <c r="AR120" s="220"/>
      <c r="AS120" s="220"/>
      <c r="AT120" s="220"/>
      <c r="AU120" s="220"/>
      <c r="AV120" s="220"/>
      <c r="AW120" s="62"/>
      <c r="AX120" s="61"/>
    </row>
    <row r="121" spans="1:50" s="60" customFormat="1" ht="14.25" thickTop="1" x14ac:dyDescent="0.15">
      <c r="A121" s="337"/>
      <c r="B121" s="338"/>
      <c r="C121" s="338"/>
      <c r="D121" s="338"/>
      <c r="E121" s="338"/>
      <c r="F121" s="339"/>
      <c r="G121" s="67"/>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1" t="s">
        <v>310</v>
      </c>
      <c r="AL121" s="222"/>
      <c r="AM121" s="222"/>
      <c r="AN121" s="222"/>
      <c r="AO121" s="222"/>
      <c r="AP121" s="222"/>
      <c r="AQ121" s="222"/>
      <c r="AR121" s="222"/>
      <c r="AS121" s="222"/>
      <c r="AT121" s="222"/>
      <c r="AU121" s="222"/>
      <c r="AV121" s="223"/>
      <c r="AW121" s="62"/>
      <c r="AX121" s="61"/>
    </row>
    <row r="122" spans="1:50" s="60" customFormat="1" x14ac:dyDescent="0.15">
      <c r="A122" s="337"/>
      <c r="B122" s="338"/>
      <c r="C122" s="338"/>
      <c r="D122" s="338"/>
      <c r="E122" s="338"/>
      <c r="F122" s="339"/>
      <c r="G122" s="67"/>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4"/>
      <c r="AL122" s="225"/>
      <c r="AM122" s="225"/>
      <c r="AN122" s="225"/>
      <c r="AO122" s="225"/>
      <c r="AP122" s="225"/>
      <c r="AQ122" s="225"/>
      <c r="AR122" s="225"/>
      <c r="AS122" s="225"/>
      <c r="AT122" s="225"/>
      <c r="AU122" s="225"/>
      <c r="AV122" s="226"/>
      <c r="AW122" s="64"/>
      <c r="AX122" s="61"/>
    </row>
    <row r="123" spans="1:50" s="60" customFormat="1" ht="13.5" customHeight="1" x14ac:dyDescent="0.15">
      <c r="A123" s="337"/>
      <c r="B123" s="338"/>
      <c r="C123" s="338"/>
      <c r="D123" s="338"/>
      <c r="E123" s="338"/>
      <c r="F123" s="339"/>
      <c r="G123" s="67"/>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3"/>
      <c r="AK123" s="224"/>
      <c r="AL123" s="225"/>
      <c r="AM123" s="225"/>
      <c r="AN123" s="225"/>
      <c r="AO123" s="225"/>
      <c r="AP123" s="225"/>
      <c r="AQ123" s="225"/>
      <c r="AR123" s="225"/>
      <c r="AS123" s="225"/>
      <c r="AT123" s="225"/>
      <c r="AU123" s="225"/>
      <c r="AV123" s="226"/>
      <c r="AW123" s="64"/>
      <c r="AX123" s="61"/>
    </row>
    <row r="124" spans="1:50" s="60" customFormat="1" ht="14.25" thickBot="1" x14ac:dyDescent="0.2">
      <c r="A124" s="337"/>
      <c r="B124" s="338"/>
      <c r="C124" s="338"/>
      <c r="D124" s="338"/>
      <c r="E124" s="338"/>
      <c r="F124" s="339"/>
      <c r="G124" s="67"/>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7"/>
      <c r="AL124" s="228"/>
      <c r="AM124" s="228"/>
      <c r="AN124" s="228"/>
      <c r="AO124" s="228"/>
      <c r="AP124" s="228"/>
      <c r="AQ124" s="228"/>
      <c r="AR124" s="228"/>
      <c r="AS124" s="228"/>
      <c r="AT124" s="228"/>
      <c r="AU124" s="228"/>
      <c r="AV124" s="229"/>
      <c r="AW124" s="64"/>
      <c r="AX124" s="61"/>
    </row>
    <row r="125" spans="1:50" s="60" customFormat="1" ht="14.25" thickTop="1" x14ac:dyDescent="0.15">
      <c r="A125" s="337"/>
      <c r="B125" s="338"/>
      <c r="C125" s="338"/>
      <c r="D125" s="338"/>
      <c r="E125" s="338"/>
      <c r="F125" s="339"/>
      <c r="G125" s="67"/>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30" t="s">
        <v>140</v>
      </c>
      <c r="AK125" s="230"/>
      <c r="AL125" s="230"/>
      <c r="AM125" s="230"/>
      <c r="AN125" s="230"/>
      <c r="AO125" s="230"/>
      <c r="AP125" s="230"/>
      <c r="AQ125" s="230"/>
      <c r="AR125" s="230"/>
      <c r="AS125" s="230"/>
      <c r="AT125" s="230"/>
      <c r="AU125" s="230"/>
      <c r="AV125" s="230"/>
      <c r="AW125" s="230"/>
      <c r="AX125" s="61"/>
    </row>
    <row r="126" spans="1:50" s="60" customFormat="1" x14ac:dyDescent="0.15">
      <c r="A126" s="337"/>
      <c r="B126" s="338"/>
      <c r="C126" s="338"/>
      <c r="D126" s="338"/>
      <c r="E126" s="338"/>
      <c r="F126" s="339"/>
      <c r="G126" s="67"/>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64"/>
      <c r="AX126" s="61"/>
    </row>
    <row r="127" spans="1:50" s="60" customFormat="1" ht="14.25" customHeight="1" thickBot="1" x14ac:dyDescent="0.2">
      <c r="A127" s="337"/>
      <c r="B127" s="338"/>
      <c r="C127" s="338"/>
      <c r="D127" s="338"/>
      <c r="E127" s="338"/>
      <c r="F127" s="339"/>
      <c r="G127" s="67"/>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0"/>
      <c r="AL127" s="220"/>
      <c r="AM127" s="220"/>
      <c r="AN127" s="220"/>
      <c r="AO127" s="220"/>
      <c r="AP127" s="220"/>
      <c r="AQ127" s="220"/>
      <c r="AR127" s="220"/>
      <c r="AS127" s="220"/>
      <c r="AT127" s="220"/>
      <c r="AU127" s="220"/>
      <c r="AV127" s="220"/>
      <c r="AW127" s="62"/>
      <c r="AX127" s="61"/>
    </row>
    <row r="128" spans="1:50" s="60" customFormat="1" ht="14.25" customHeight="1" thickTop="1" x14ac:dyDescent="0.15">
      <c r="A128" s="337"/>
      <c r="B128" s="338"/>
      <c r="C128" s="338"/>
      <c r="D128" s="338"/>
      <c r="E128" s="338"/>
      <c r="F128" s="339"/>
      <c r="G128" s="67"/>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22"/>
      <c r="AK128" s="221" t="s">
        <v>311</v>
      </c>
      <c r="AL128" s="222"/>
      <c r="AM128" s="222"/>
      <c r="AN128" s="222"/>
      <c r="AO128" s="222"/>
      <c r="AP128" s="222"/>
      <c r="AQ128" s="222"/>
      <c r="AR128" s="222"/>
      <c r="AS128" s="222"/>
      <c r="AT128" s="222"/>
      <c r="AU128" s="222"/>
      <c r="AV128" s="223"/>
      <c r="AW128" s="62"/>
      <c r="AX128" s="61"/>
    </row>
    <row r="129" spans="1:50" s="60" customFormat="1" x14ac:dyDescent="0.15">
      <c r="A129" s="337"/>
      <c r="B129" s="338"/>
      <c r="C129" s="338"/>
      <c r="D129" s="338"/>
      <c r="E129" s="338"/>
      <c r="F129" s="339"/>
      <c r="G129" s="67"/>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22"/>
      <c r="AK129" s="224"/>
      <c r="AL129" s="225"/>
      <c r="AM129" s="225"/>
      <c r="AN129" s="225"/>
      <c r="AO129" s="225"/>
      <c r="AP129" s="225"/>
      <c r="AQ129" s="225"/>
      <c r="AR129" s="225"/>
      <c r="AS129" s="225"/>
      <c r="AT129" s="225"/>
      <c r="AU129" s="225"/>
      <c r="AV129" s="226"/>
      <c r="AW129" s="64"/>
      <c r="AX129" s="61"/>
    </row>
    <row r="130" spans="1:50" s="60" customFormat="1" x14ac:dyDescent="0.15">
      <c r="A130" s="337"/>
      <c r="B130" s="338"/>
      <c r="C130" s="338"/>
      <c r="D130" s="338"/>
      <c r="E130" s="338"/>
      <c r="F130" s="339"/>
      <c r="G130" s="67"/>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23"/>
      <c r="AK130" s="224"/>
      <c r="AL130" s="225"/>
      <c r="AM130" s="225"/>
      <c r="AN130" s="225"/>
      <c r="AO130" s="225"/>
      <c r="AP130" s="225"/>
      <c r="AQ130" s="225"/>
      <c r="AR130" s="225"/>
      <c r="AS130" s="225"/>
      <c r="AT130" s="225"/>
      <c r="AU130" s="225"/>
      <c r="AV130" s="226"/>
      <c r="AW130" s="64"/>
      <c r="AX130" s="61"/>
    </row>
    <row r="131" spans="1:50" s="60" customFormat="1" ht="14.25" thickBot="1" x14ac:dyDescent="0.2">
      <c r="A131" s="337"/>
      <c r="B131" s="338"/>
      <c r="C131" s="338"/>
      <c r="D131" s="338"/>
      <c r="E131" s="338"/>
      <c r="F131" s="339"/>
      <c r="G131" s="67"/>
      <c r="H131" s="62"/>
      <c r="I131" s="67"/>
      <c r="J131" s="67"/>
      <c r="K131" s="67"/>
      <c r="L131" s="67"/>
      <c r="M131" s="67"/>
      <c r="N131" s="67"/>
      <c r="O131" s="67"/>
      <c r="P131" s="67"/>
      <c r="Q131" s="67"/>
      <c r="R131" s="67"/>
      <c r="S131" s="67"/>
      <c r="T131" s="67"/>
      <c r="U131" s="62"/>
      <c r="V131" s="62"/>
      <c r="W131" s="67"/>
      <c r="X131" s="67"/>
      <c r="Y131" s="67"/>
      <c r="Z131" s="67"/>
      <c r="AA131" s="67"/>
      <c r="AB131" s="67"/>
      <c r="AC131" s="67"/>
      <c r="AD131" s="67"/>
      <c r="AE131" s="67"/>
      <c r="AF131" s="67"/>
      <c r="AG131" s="67"/>
      <c r="AH131" s="67"/>
      <c r="AI131" s="62"/>
      <c r="AJ131" s="22"/>
      <c r="AK131" s="227"/>
      <c r="AL131" s="228"/>
      <c r="AM131" s="228"/>
      <c r="AN131" s="228"/>
      <c r="AO131" s="228"/>
      <c r="AP131" s="228"/>
      <c r="AQ131" s="228"/>
      <c r="AR131" s="228"/>
      <c r="AS131" s="228"/>
      <c r="AT131" s="228"/>
      <c r="AU131" s="228"/>
      <c r="AV131" s="229"/>
      <c r="AW131" s="64"/>
      <c r="AX131" s="61"/>
    </row>
    <row r="132" spans="1:50" s="60" customFormat="1" ht="14.25" thickTop="1" x14ac:dyDescent="0.15">
      <c r="A132" s="337"/>
      <c r="B132" s="338"/>
      <c r="C132" s="338"/>
      <c r="D132" s="338"/>
      <c r="E132" s="338"/>
      <c r="F132" s="339"/>
      <c r="G132" s="67"/>
      <c r="H132" s="62"/>
      <c r="I132" s="67"/>
      <c r="J132" s="67"/>
      <c r="K132" s="67"/>
      <c r="L132" s="67"/>
      <c r="M132" s="67"/>
      <c r="N132" s="67"/>
      <c r="O132" s="67"/>
      <c r="P132" s="67"/>
      <c r="Q132" s="67"/>
      <c r="R132" s="67"/>
      <c r="S132" s="67"/>
      <c r="T132" s="67"/>
      <c r="U132" s="62"/>
      <c r="V132" s="62"/>
      <c r="W132" s="67"/>
      <c r="X132" s="67"/>
      <c r="Y132" s="67"/>
      <c r="Z132" s="67"/>
      <c r="AA132" s="67"/>
      <c r="AB132" s="67"/>
      <c r="AC132" s="67"/>
      <c r="AD132" s="67"/>
      <c r="AE132" s="67"/>
      <c r="AF132" s="67"/>
      <c r="AG132" s="67"/>
      <c r="AH132" s="67"/>
      <c r="AI132" s="62"/>
      <c r="AJ132" s="230" t="s">
        <v>141</v>
      </c>
      <c r="AK132" s="230"/>
      <c r="AL132" s="230"/>
      <c r="AM132" s="230"/>
      <c r="AN132" s="230"/>
      <c r="AO132" s="230"/>
      <c r="AP132" s="230"/>
      <c r="AQ132" s="230"/>
      <c r="AR132" s="230"/>
      <c r="AS132" s="230"/>
      <c r="AT132" s="230"/>
      <c r="AU132" s="230"/>
      <c r="AV132" s="230"/>
      <c r="AW132" s="230"/>
      <c r="AX132" s="61"/>
    </row>
    <row r="133" spans="1:50" s="60" customFormat="1" x14ac:dyDescent="0.15">
      <c r="A133" s="337"/>
      <c r="B133" s="338"/>
      <c r="C133" s="338"/>
      <c r="D133" s="338"/>
      <c r="E133" s="338"/>
      <c r="F133" s="339"/>
      <c r="G133" s="67"/>
      <c r="H133" s="62"/>
      <c r="I133" s="67"/>
      <c r="J133" s="67"/>
      <c r="K133" s="67"/>
      <c r="L133" s="67"/>
      <c r="M133" s="67"/>
      <c r="N133" s="67"/>
      <c r="O133" s="67"/>
      <c r="P133" s="67"/>
      <c r="Q133" s="67"/>
      <c r="R133" s="67"/>
      <c r="S133" s="67"/>
      <c r="T133" s="67"/>
      <c r="U133" s="64"/>
      <c r="V133" s="62"/>
      <c r="W133" s="67"/>
      <c r="X133" s="67"/>
      <c r="Y133" s="67"/>
      <c r="Z133" s="67"/>
      <c r="AA133" s="67"/>
      <c r="AB133" s="67"/>
      <c r="AC133" s="67"/>
      <c r="AD133" s="67"/>
      <c r="AE133" s="67"/>
      <c r="AF133" s="67"/>
      <c r="AG133" s="67"/>
      <c r="AH133" s="67"/>
      <c r="AI133" s="64"/>
      <c r="AJ133" s="62"/>
      <c r="AK133" s="67"/>
      <c r="AL133" s="67"/>
      <c r="AM133" s="67"/>
      <c r="AN133" s="67"/>
      <c r="AO133" s="67"/>
      <c r="AP133" s="67"/>
      <c r="AQ133" s="67"/>
      <c r="AR133" s="67"/>
      <c r="AS133" s="67"/>
      <c r="AT133" s="67"/>
      <c r="AU133" s="67"/>
      <c r="AV133" s="67"/>
      <c r="AW133" s="64"/>
      <c r="AX133" s="61"/>
    </row>
    <row r="134" spans="1:50" s="60" customFormat="1" ht="13.5" customHeight="1" x14ac:dyDescent="0.15">
      <c r="A134" s="337"/>
      <c r="B134" s="338"/>
      <c r="C134" s="338"/>
      <c r="D134" s="338"/>
      <c r="E134" s="338"/>
      <c r="F134" s="339"/>
      <c r="G134" s="67"/>
      <c r="H134" s="62"/>
      <c r="I134" s="62"/>
      <c r="J134" s="62"/>
      <c r="K134" s="64"/>
      <c r="L134" s="64"/>
      <c r="M134" s="64"/>
      <c r="N134" s="64"/>
      <c r="O134" s="64"/>
      <c r="P134" s="64"/>
      <c r="Q134" s="64"/>
      <c r="R134" s="64"/>
      <c r="S134" s="64"/>
      <c r="T134" s="64"/>
      <c r="U134" s="64"/>
      <c r="V134" s="62"/>
      <c r="W134" s="62"/>
      <c r="X134" s="62"/>
      <c r="Y134" s="64"/>
      <c r="Z134" s="64"/>
      <c r="AA134" s="64"/>
      <c r="AB134" s="64"/>
      <c r="AC134" s="64"/>
      <c r="AD134" s="64"/>
      <c r="AE134" s="64"/>
      <c r="AF134" s="64"/>
      <c r="AG134" s="64"/>
      <c r="AH134" s="64"/>
      <c r="AI134" s="64"/>
      <c r="AJ134" s="62"/>
      <c r="AK134" s="62"/>
      <c r="AL134" s="62"/>
      <c r="AM134" s="64"/>
      <c r="AN134" s="64"/>
      <c r="AO134" s="64"/>
      <c r="AP134" s="64"/>
      <c r="AQ134" s="64"/>
      <c r="AR134" s="64"/>
      <c r="AS134" s="64"/>
      <c r="AT134" s="64"/>
      <c r="AU134" s="64"/>
      <c r="AV134" s="64"/>
      <c r="AW134" s="64"/>
      <c r="AX134" s="61"/>
    </row>
    <row r="135" spans="1:50" s="60" customFormat="1" x14ac:dyDescent="0.15">
      <c r="A135" s="337"/>
      <c r="B135" s="338"/>
      <c r="C135" s="338"/>
      <c r="D135" s="338"/>
      <c r="E135" s="338"/>
      <c r="F135" s="339"/>
      <c r="G135" s="67"/>
      <c r="H135" s="62"/>
      <c r="I135" s="62"/>
      <c r="J135" s="64"/>
      <c r="K135" s="64"/>
      <c r="L135" s="64"/>
      <c r="M135" s="64"/>
      <c r="N135" s="64"/>
      <c r="O135" s="64"/>
      <c r="P135" s="64"/>
      <c r="Q135" s="64"/>
      <c r="R135" s="64"/>
      <c r="S135" s="64"/>
      <c r="T135" s="64"/>
      <c r="U135" s="64"/>
      <c r="V135" s="62"/>
      <c r="W135" s="62"/>
      <c r="X135" s="62"/>
      <c r="Y135" s="64"/>
      <c r="Z135" s="64"/>
      <c r="AA135" s="64"/>
      <c r="AB135" s="64"/>
      <c r="AC135" s="64"/>
      <c r="AD135" s="64"/>
      <c r="AE135" s="64"/>
      <c r="AF135" s="64"/>
      <c r="AG135" s="64"/>
      <c r="AH135" s="64"/>
      <c r="AI135" s="64"/>
      <c r="AJ135" s="62"/>
      <c r="AK135" s="62"/>
      <c r="AL135" s="62"/>
      <c r="AM135" s="64"/>
      <c r="AN135" s="64"/>
      <c r="AO135" s="64"/>
      <c r="AP135" s="64"/>
      <c r="AQ135" s="64"/>
      <c r="AR135" s="64"/>
      <c r="AS135" s="64"/>
      <c r="AT135" s="64"/>
      <c r="AU135" s="64"/>
      <c r="AV135" s="64"/>
      <c r="AW135" s="64"/>
      <c r="AX135" s="61"/>
    </row>
    <row r="136" spans="1:50" s="60" customFormat="1" ht="14.25" thickBot="1" x14ac:dyDescent="0.2">
      <c r="A136" s="337"/>
      <c r="B136" s="338"/>
      <c r="C136" s="338"/>
      <c r="D136" s="338"/>
      <c r="E136" s="338"/>
      <c r="F136" s="339"/>
      <c r="G136" s="67"/>
      <c r="H136" s="62"/>
      <c r="I136" s="232" t="s">
        <v>134</v>
      </c>
      <c r="J136" s="232"/>
      <c r="K136" s="232"/>
      <c r="L136" s="232"/>
      <c r="M136" s="232"/>
      <c r="N136" s="232"/>
      <c r="O136" s="232"/>
      <c r="P136" s="232"/>
      <c r="Q136" s="232"/>
      <c r="R136" s="232"/>
      <c r="S136" s="232"/>
      <c r="T136" s="232"/>
      <c r="U136" s="64"/>
      <c r="V136" s="62"/>
      <c r="W136" s="220" t="s">
        <v>142</v>
      </c>
      <c r="X136" s="220"/>
      <c r="Y136" s="220"/>
      <c r="Z136" s="220"/>
      <c r="AA136" s="220"/>
      <c r="AB136" s="220"/>
      <c r="AC136" s="220"/>
      <c r="AD136" s="220"/>
      <c r="AE136" s="220"/>
      <c r="AF136" s="220"/>
      <c r="AG136" s="220"/>
      <c r="AH136" s="220"/>
      <c r="AI136" s="64"/>
      <c r="AJ136" s="62"/>
      <c r="AK136" s="220" t="s">
        <v>143</v>
      </c>
      <c r="AL136" s="220"/>
      <c r="AM136" s="220"/>
      <c r="AN136" s="220"/>
      <c r="AO136" s="220"/>
      <c r="AP136" s="220"/>
      <c r="AQ136" s="220"/>
      <c r="AR136" s="220"/>
      <c r="AS136" s="220"/>
      <c r="AT136" s="220"/>
      <c r="AU136" s="220"/>
      <c r="AV136" s="220"/>
      <c r="AW136" s="64"/>
      <c r="AX136" s="61"/>
    </row>
    <row r="137" spans="1:50" s="60" customFormat="1" ht="14.25" thickTop="1" x14ac:dyDescent="0.15">
      <c r="A137" s="337"/>
      <c r="B137" s="338"/>
      <c r="C137" s="338"/>
      <c r="D137" s="338"/>
      <c r="E137" s="338"/>
      <c r="F137" s="339"/>
      <c r="G137" s="67"/>
      <c r="H137" s="62"/>
      <c r="I137" s="221" t="s">
        <v>306</v>
      </c>
      <c r="J137" s="222"/>
      <c r="K137" s="222"/>
      <c r="L137" s="222"/>
      <c r="M137" s="222"/>
      <c r="N137" s="222"/>
      <c r="O137" s="222"/>
      <c r="P137" s="222"/>
      <c r="Q137" s="222"/>
      <c r="R137" s="222"/>
      <c r="S137" s="222"/>
      <c r="T137" s="223"/>
      <c r="U137" s="64"/>
      <c r="V137" s="62"/>
      <c r="W137" s="272" t="s">
        <v>307</v>
      </c>
      <c r="X137" s="273"/>
      <c r="Y137" s="273"/>
      <c r="Z137" s="273"/>
      <c r="AA137" s="273"/>
      <c r="AB137" s="273"/>
      <c r="AC137" s="273"/>
      <c r="AD137" s="273"/>
      <c r="AE137" s="273"/>
      <c r="AF137" s="273"/>
      <c r="AG137" s="273"/>
      <c r="AH137" s="274"/>
      <c r="AI137" s="67"/>
      <c r="AJ137" s="67"/>
      <c r="AK137" s="221" t="s">
        <v>309</v>
      </c>
      <c r="AL137" s="222"/>
      <c r="AM137" s="222"/>
      <c r="AN137" s="222"/>
      <c r="AO137" s="222"/>
      <c r="AP137" s="222"/>
      <c r="AQ137" s="222"/>
      <c r="AR137" s="222"/>
      <c r="AS137" s="222"/>
      <c r="AT137" s="222"/>
      <c r="AU137" s="222"/>
      <c r="AV137" s="223"/>
      <c r="AW137" s="64"/>
      <c r="AX137" s="61"/>
    </row>
    <row r="138" spans="1:50" s="60" customFormat="1" x14ac:dyDescent="0.15">
      <c r="A138" s="337"/>
      <c r="B138" s="338"/>
      <c r="C138" s="338"/>
      <c r="D138" s="338"/>
      <c r="E138" s="338"/>
      <c r="F138" s="339"/>
      <c r="G138" s="67"/>
      <c r="H138" s="62"/>
      <c r="I138" s="224"/>
      <c r="J138" s="225"/>
      <c r="K138" s="225"/>
      <c r="L138" s="225"/>
      <c r="M138" s="225"/>
      <c r="N138" s="225"/>
      <c r="O138" s="225"/>
      <c r="P138" s="225"/>
      <c r="Q138" s="225"/>
      <c r="R138" s="225"/>
      <c r="S138" s="225"/>
      <c r="T138" s="226"/>
      <c r="U138" s="64"/>
      <c r="V138" s="62"/>
      <c r="W138" s="275"/>
      <c r="X138" s="225"/>
      <c r="Y138" s="225"/>
      <c r="Z138" s="225"/>
      <c r="AA138" s="225"/>
      <c r="AB138" s="225"/>
      <c r="AC138" s="225"/>
      <c r="AD138" s="225"/>
      <c r="AE138" s="225"/>
      <c r="AF138" s="225"/>
      <c r="AG138" s="225"/>
      <c r="AH138" s="276"/>
      <c r="AI138" s="67"/>
      <c r="AJ138" s="67"/>
      <c r="AK138" s="224"/>
      <c r="AL138" s="225"/>
      <c r="AM138" s="225"/>
      <c r="AN138" s="225"/>
      <c r="AO138" s="225"/>
      <c r="AP138" s="225"/>
      <c r="AQ138" s="225"/>
      <c r="AR138" s="225"/>
      <c r="AS138" s="225"/>
      <c r="AT138" s="225"/>
      <c r="AU138" s="225"/>
      <c r="AV138" s="226"/>
      <c r="AW138" s="64"/>
      <c r="AX138" s="61"/>
    </row>
    <row r="139" spans="1:50" s="60" customFormat="1" x14ac:dyDescent="0.15">
      <c r="A139" s="337"/>
      <c r="B139" s="338"/>
      <c r="C139" s="338"/>
      <c r="D139" s="338"/>
      <c r="E139" s="338"/>
      <c r="F139" s="339"/>
      <c r="G139" s="67"/>
      <c r="H139" s="62"/>
      <c r="I139" s="224"/>
      <c r="J139" s="225"/>
      <c r="K139" s="225"/>
      <c r="L139" s="225"/>
      <c r="M139" s="225"/>
      <c r="N139" s="225"/>
      <c r="O139" s="225"/>
      <c r="P139" s="225"/>
      <c r="Q139" s="225"/>
      <c r="R139" s="225"/>
      <c r="S139" s="225"/>
      <c r="T139" s="226"/>
      <c r="U139" s="64"/>
      <c r="V139" s="62"/>
      <c r="W139" s="275"/>
      <c r="X139" s="225"/>
      <c r="Y139" s="225"/>
      <c r="Z139" s="225"/>
      <c r="AA139" s="225"/>
      <c r="AB139" s="225"/>
      <c r="AC139" s="225"/>
      <c r="AD139" s="225"/>
      <c r="AE139" s="225"/>
      <c r="AF139" s="225"/>
      <c r="AG139" s="225"/>
      <c r="AH139" s="276"/>
      <c r="AI139" s="67"/>
      <c r="AJ139" s="67"/>
      <c r="AK139" s="224"/>
      <c r="AL139" s="225"/>
      <c r="AM139" s="225"/>
      <c r="AN139" s="225"/>
      <c r="AO139" s="225"/>
      <c r="AP139" s="225"/>
      <c r="AQ139" s="225"/>
      <c r="AR139" s="225"/>
      <c r="AS139" s="225"/>
      <c r="AT139" s="225"/>
      <c r="AU139" s="225"/>
      <c r="AV139" s="226"/>
      <c r="AW139" s="64"/>
      <c r="AX139" s="61"/>
    </row>
    <row r="140" spans="1:50" s="60" customFormat="1" ht="14.25" thickBot="1" x14ac:dyDescent="0.2">
      <c r="A140" s="337"/>
      <c r="B140" s="338"/>
      <c r="C140" s="338"/>
      <c r="D140" s="338"/>
      <c r="E140" s="338"/>
      <c r="F140" s="339"/>
      <c r="G140" s="67"/>
      <c r="H140" s="62"/>
      <c r="I140" s="227"/>
      <c r="J140" s="228"/>
      <c r="K140" s="228"/>
      <c r="L140" s="228"/>
      <c r="M140" s="228"/>
      <c r="N140" s="228"/>
      <c r="O140" s="228"/>
      <c r="P140" s="228"/>
      <c r="Q140" s="228"/>
      <c r="R140" s="228"/>
      <c r="S140" s="228"/>
      <c r="T140" s="229"/>
      <c r="U140" s="64"/>
      <c r="V140" s="62"/>
      <c r="W140" s="277"/>
      <c r="X140" s="278"/>
      <c r="Y140" s="278"/>
      <c r="Z140" s="278"/>
      <c r="AA140" s="278"/>
      <c r="AB140" s="278"/>
      <c r="AC140" s="278"/>
      <c r="AD140" s="278"/>
      <c r="AE140" s="278"/>
      <c r="AF140" s="278"/>
      <c r="AG140" s="278"/>
      <c r="AH140" s="279"/>
      <c r="AI140" s="67"/>
      <c r="AJ140" s="67"/>
      <c r="AK140" s="227"/>
      <c r="AL140" s="228"/>
      <c r="AM140" s="228"/>
      <c r="AN140" s="228"/>
      <c r="AO140" s="228"/>
      <c r="AP140" s="228"/>
      <c r="AQ140" s="228"/>
      <c r="AR140" s="228"/>
      <c r="AS140" s="228"/>
      <c r="AT140" s="228"/>
      <c r="AU140" s="228"/>
      <c r="AV140" s="229"/>
      <c r="AW140" s="64"/>
      <c r="AX140" s="61"/>
    </row>
    <row r="141" spans="1:50" s="60" customFormat="1" ht="14.25" thickTop="1" x14ac:dyDescent="0.15">
      <c r="A141" s="337"/>
      <c r="B141" s="338"/>
      <c r="C141" s="338"/>
      <c r="D141" s="338"/>
      <c r="E141" s="338"/>
      <c r="F141" s="339"/>
      <c r="G141" s="67"/>
      <c r="H141" s="62"/>
      <c r="I141" s="233" t="s">
        <v>144</v>
      </c>
      <c r="J141" s="233"/>
      <c r="K141" s="233"/>
      <c r="L141" s="233"/>
      <c r="M141" s="233"/>
      <c r="N141" s="233"/>
      <c r="O141" s="233"/>
      <c r="P141" s="233"/>
      <c r="Q141" s="233"/>
      <c r="R141" s="233"/>
      <c r="S141" s="233"/>
      <c r="T141" s="233"/>
      <c r="U141" s="64"/>
      <c r="V141" s="62"/>
      <c r="W141" s="220" t="s">
        <v>145</v>
      </c>
      <c r="X141" s="220"/>
      <c r="Y141" s="220"/>
      <c r="Z141" s="220"/>
      <c r="AA141" s="220"/>
      <c r="AB141" s="220"/>
      <c r="AC141" s="220"/>
      <c r="AD141" s="220"/>
      <c r="AE141" s="220"/>
      <c r="AF141" s="220"/>
      <c r="AG141" s="220"/>
      <c r="AH141" s="220"/>
      <c r="AI141" s="67"/>
      <c r="AJ141" s="67"/>
      <c r="AK141" s="220" t="s">
        <v>146</v>
      </c>
      <c r="AL141" s="220"/>
      <c r="AM141" s="220"/>
      <c r="AN141" s="220"/>
      <c r="AO141" s="220"/>
      <c r="AP141" s="220"/>
      <c r="AQ141" s="220"/>
      <c r="AR141" s="220"/>
      <c r="AS141" s="220"/>
      <c r="AT141" s="220"/>
      <c r="AU141" s="220"/>
      <c r="AV141" s="220"/>
      <c r="AW141" s="64"/>
      <c r="AX141" s="61"/>
    </row>
    <row r="142" spans="1:50" s="60" customFormat="1" x14ac:dyDescent="0.15">
      <c r="A142" s="337"/>
      <c r="B142" s="338"/>
      <c r="C142" s="338"/>
      <c r="D142" s="338"/>
      <c r="E142" s="338"/>
      <c r="F142" s="339"/>
      <c r="G142" s="67"/>
      <c r="H142" s="62"/>
      <c r="I142" s="62"/>
      <c r="J142" s="64"/>
      <c r="K142" s="64"/>
      <c r="L142" s="64"/>
      <c r="M142" s="64"/>
      <c r="N142" s="64"/>
      <c r="O142" s="64"/>
      <c r="P142" s="64"/>
      <c r="Q142" s="64"/>
      <c r="R142" s="64"/>
      <c r="S142" s="64"/>
      <c r="T142" s="64"/>
      <c r="U142" s="64"/>
      <c r="V142" s="62"/>
      <c r="W142" s="62"/>
      <c r="X142" s="62"/>
      <c r="Y142" s="64"/>
      <c r="Z142" s="64"/>
      <c r="AA142" s="64"/>
      <c r="AB142" s="64"/>
      <c r="AC142" s="64"/>
      <c r="AD142" s="64"/>
      <c r="AE142" s="64"/>
      <c r="AF142" s="64"/>
      <c r="AG142" s="64"/>
      <c r="AH142" s="64"/>
      <c r="AI142" s="64"/>
      <c r="AJ142" s="62"/>
      <c r="AK142" s="62"/>
      <c r="AL142" s="62"/>
      <c r="AM142" s="64"/>
      <c r="AN142" s="64"/>
      <c r="AO142" s="64"/>
      <c r="AP142" s="64"/>
      <c r="AQ142" s="64"/>
      <c r="AR142" s="64"/>
      <c r="AS142" s="64"/>
      <c r="AT142" s="64"/>
      <c r="AU142" s="64"/>
      <c r="AV142" s="64"/>
      <c r="AW142" s="64"/>
      <c r="AX142" s="61"/>
    </row>
    <row r="143" spans="1:50" s="60" customFormat="1" ht="14.25" thickBot="1" x14ac:dyDescent="0.2">
      <c r="A143" s="337"/>
      <c r="B143" s="338"/>
      <c r="C143" s="338"/>
      <c r="D143" s="338"/>
      <c r="E143" s="338"/>
      <c r="F143" s="339"/>
      <c r="G143" s="67"/>
      <c r="H143" s="62"/>
      <c r="I143" s="62"/>
      <c r="J143" s="64"/>
      <c r="K143" s="64"/>
      <c r="L143" s="64"/>
      <c r="M143" s="64"/>
      <c r="N143" s="64"/>
      <c r="O143" s="64"/>
      <c r="P143" s="64"/>
      <c r="Q143" s="64"/>
      <c r="R143" s="64"/>
      <c r="S143" s="64"/>
      <c r="T143" s="64"/>
      <c r="U143" s="64"/>
      <c r="V143" s="62"/>
      <c r="W143" s="62"/>
      <c r="X143" s="62"/>
      <c r="Y143" s="64"/>
      <c r="Z143" s="64"/>
      <c r="AA143" s="64"/>
      <c r="AB143" s="64"/>
      <c r="AC143" s="64"/>
      <c r="AD143" s="64"/>
      <c r="AE143" s="220" t="s">
        <v>135</v>
      </c>
      <c r="AF143" s="220"/>
      <c r="AG143" s="220"/>
      <c r="AH143" s="220"/>
      <c r="AI143" s="220"/>
      <c r="AJ143" s="220"/>
      <c r="AK143" s="220"/>
      <c r="AL143" s="220"/>
      <c r="AM143" s="220"/>
      <c r="AN143" s="220"/>
      <c r="AO143" s="220"/>
      <c r="AP143" s="220"/>
      <c r="AQ143" s="64"/>
      <c r="AR143" s="64"/>
      <c r="AS143" s="64"/>
      <c r="AT143" s="64"/>
      <c r="AU143" s="64"/>
      <c r="AV143" s="64"/>
      <c r="AW143" s="64"/>
      <c r="AX143" s="61"/>
    </row>
    <row r="144" spans="1:50" s="60" customFormat="1" ht="14.25" thickTop="1" x14ac:dyDescent="0.15">
      <c r="A144" s="337"/>
      <c r="B144" s="338"/>
      <c r="C144" s="338"/>
      <c r="D144" s="338"/>
      <c r="E144" s="338"/>
      <c r="F144" s="339"/>
      <c r="G144" s="67"/>
      <c r="H144" s="62"/>
      <c r="I144" s="62"/>
      <c r="J144" s="64"/>
      <c r="K144" s="64"/>
      <c r="L144" s="64"/>
      <c r="M144" s="64"/>
      <c r="N144" s="64"/>
      <c r="O144" s="64"/>
      <c r="P144" s="64"/>
      <c r="Q144" s="64"/>
      <c r="R144" s="64"/>
      <c r="S144" s="64"/>
      <c r="T144" s="64"/>
      <c r="U144" s="64"/>
      <c r="V144" s="62"/>
      <c r="W144" s="62"/>
      <c r="X144" s="62"/>
      <c r="Y144" s="64"/>
      <c r="Z144" s="64"/>
      <c r="AA144" s="64"/>
      <c r="AB144" s="64"/>
      <c r="AC144" s="64"/>
      <c r="AD144" s="64"/>
      <c r="AE144" s="221" t="s">
        <v>308</v>
      </c>
      <c r="AF144" s="222"/>
      <c r="AG144" s="222"/>
      <c r="AH144" s="222"/>
      <c r="AI144" s="222"/>
      <c r="AJ144" s="222"/>
      <c r="AK144" s="222"/>
      <c r="AL144" s="222"/>
      <c r="AM144" s="222"/>
      <c r="AN144" s="222"/>
      <c r="AO144" s="222"/>
      <c r="AP144" s="223"/>
      <c r="AQ144" s="64"/>
      <c r="AR144" s="64"/>
      <c r="AS144" s="64"/>
      <c r="AT144" s="64"/>
      <c r="AU144" s="64"/>
      <c r="AV144" s="64"/>
      <c r="AW144" s="64"/>
      <c r="AX144" s="61"/>
    </row>
    <row r="145" spans="1:50" s="60" customFormat="1" x14ac:dyDescent="0.15">
      <c r="A145" s="337"/>
      <c r="B145" s="338"/>
      <c r="C145" s="338"/>
      <c r="D145" s="338"/>
      <c r="E145" s="338"/>
      <c r="F145" s="339"/>
      <c r="G145" s="67"/>
      <c r="H145" s="62"/>
      <c r="I145" s="62"/>
      <c r="J145" s="64"/>
      <c r="K145" s="64"/>
      <c r="L145" s="64"/>
      <c r="M145" s="64"/>
      <c r="N145" s="64"/>
      <c r="O145" s="64"/>
      <c r="P145" s="64"/>
      <c r="Q145" s="64"/>
      <c r="R145" s="64"/>
      <c r="S145" s="64"/>
      <c r="T145" s="64"/>
      <c r="U145" s="64"/>
      <c r="V145" s="62"/>
      <c r="W145" s="62"/>
      <c r="X145" s="62"/>
      <c r="Y145" s="64"/>
      <c r="Z145" s="64"/>
      <c r="AA145" s="64"/>
      <c r="AB145" s="64"/>
      <c r="AC145" s="64"/>
      <c r="AD145" s="64"/>
      <c r="AE145" s="224"/>
      <c r="AF145" s="225"/>
      <c r="AG145" s="225"/>
      <c r="AH145" s="225"/>
      <c r="AI145" s="225"/>
      <c r="AJ145" s="225"/>
      <c r="AK145" s="225"/>
      <c r="AL145" s="225"/>
      <c r="AM145" s="225"/>
      <c r="AN145" s="225"/>
      <c r="AO145" s="225"/>
      <c r="AP145" s="226"/>
      <c r="AQ145" s="64"/>
      <c r="AR145" s="64"/>
      <c r="AS145" s="64"/>
      <c r="AT145" s="64"/>
      <c r="AU145" s="64"/>
      <c r="AV145" s="64"/>
      <c r="AW145" s="64"/>
      <c r="AX145" s="61"/>
    </row>
    <row r="146" spans="1:50" s="60" customFormat="1" x14ac:dyDescent="0.15">
      <c r="A146" s="337"/>
      <c r="B146" s="338"/>
      <c r="C146" s="338"/>
      <c r="D146" s="338"/>
      <c r="E146" s="338"/>
      <c r="F146" s="339"/>
      <c r="G146" s="67"/>
      <c r="H146" s="62"/>
      <c r="I146" s="62"/>
      <c r="J146" s="64"/>
      <c r="K146" s="64"/>
      <c r="L146" s="64"/>
      <c r="M146" s="64"/>
      <c r="N146" s="64"/>
      <c r="O146" s="64"/>
      <c r="P146" s="64"/>
      <c r="Q146" s="64"/>
      <c r="R146" s="64"/>
      <c r="S146" s="64"/>
      <c r="T146" s="64"/>
      <c r="U146" s="64"/>
      <c r="V146" s="62"/>
      <c r="W146" s="62"/>
      <c r="X146" s="62"/>
      <c r="Y146" s="64"/>
      <c r="Z146" s="64"/>
      <c r="AA146" s="64"/>
      <c r="AB146" s="64"/>
      <c r="AC146" s="64"/>
      <c r="AD146" s="64"/>
      <c r="AE146" s="224"/>
      <c r="AF146" s="225"/>
      <c r="AG146" s="225"/>
      <c r="AH146" s="225"/>
      <c r="AI146" s="225"/>
      <c r="AJ146" s="225"/>
      <c r="AK146" s="225"/>
      <c r="AL146" s="225"/>
      <c r="AM146" s="225"/>
      <c r="AN146" s="225"/>
      <c r="AO146" s="225"/>
      <c r="AP146" s="226"/>
      <c r="AQ146" s="64"/>
      <c r="AR146" s="64"/>
      <c r="AS146" s="64"/>
      <c r="AT146" s="64"/>
      <c r="AU146" s="64"/>
      <c r="AV146" s="64"/>
      <c r="AW146" s="64"/>
      <c r="AX146" s="61"/>
    </row>
    <row r="147" spans="1:50" s="60" customFormat="1" ht="14.25" thickBot="1" x14ac:dyDescent="0.2">
      <c r="A147" s="337"/>
      <c r="B147" s="338"/>
      <c r="C147" s="338"/>
      <c r="D147" s="338"/>
      <c r="E147" s="338"/>
      <c r="F147" s="339"/>
      <c r="G147" s="67"/>
      <c r="H147" s="67"/>
      <c r="I147" s="67"/>
      <c r="J147" s="65"/>
      <c r="K147" s="65"/>
      <c r="L147" s="65"/>
      <c r="M147" s="65"/>
      <c r="N147" s="65"/>
      <c r="O147" s="65"/>
      <c r="P147" s="65"/>
      <c r="Q147" s="65"/>
      <c r="R147" s="65"/>
      <c r="S147" s="65"/>
      <c r="T147" s="65"/>
      <c r="U147" s="65"/>
      <c r="V147" s="67"/>
      <c r="W147" s="67"/>
      <c r="X147" s="67"/>
      <c r="Y147" s="65"/>
      <c r="Z147" s="65"/>
      <c r="AA147" s="65"/>
      <c r="AB147" s="65"/>
      <c r="AC147" s="64"/>
      <c r="AD147" s="64"/>
      <c r="AE147" s="227"/>
      <c r="AF147" s="228"/>
      <c r="AG147" s="228"/>
      <c r="AH147" s="228"/>
      <c r="AI147" s="228"/>
      <c r="AJ147" s="228"/>
      <c r="AK147" s="228"/>
      <c r="AL147" s="228"/>
      <c r="AM147" s="228"/>
      <c r="AN147" s="228"/>
      <c r="AO147" s="228"/>
      <c r="AP147" s="229"/>
      <c r="AQ147" s="64"/>
      <c r="AR147" s="64"/>
      <c r="AS147" s="65"/>
      <c r="AT147" s="65"/>
      <c r="AU147" s="65"/>
      <c r="AV147" s="65"/>
      <c r="AW147" s="65"/>
      <c r="AX147" s="61"/>
    </row>
    <row r="148" spans="1:50" s="60" customFormat="1" ht="14.25" thickTop="1" x14ac:dyDescent="0.15">
      <c r="A148" s="337"/>
      <c r="B148" s="338"/>
      <c r="C148" s="338"/>
      <c r="D148" s="338"/>
      <c r="E148" s="338"/>
      <c r="F148" s="339"/>
      <c r="G148" s="67"/>
      <c r="H148" s="67"/>
      <c r="I148" s="67"/>
      <c r="J148" s="65"/>
      <c r="K148" s="65"/>
      <c r="L148" s="65"/>
      <c r="M148" s="65"/>
      <c r="N148" s="65"/>
      <c r="O148" s="65"/>
      <c r="P148" s="65"/>
      <c r="Q148" s="65"/>
      <c r="R148" s="65"/>
      <c r="S148" s="65"/>
      <c r="T148" s="65"/>
      <c r="U148" s="65"/>
      <c r="V148" s="67"/>
      <c r="W148" s="67"/>
      <c r="X148" s="67"/>
      <c r="Y148" s="65"/>
      <c r="Z148" s="65"/>
      <c r="AA148" s="65"/>
      <c r="AB148" s="65"/>
      <c r="AC148" s="230" t="s">
        <v>147</v>
      </c>
      <c r="AD148" s="230"/>
      <c r="AE148" s="230"/>
      <c r="AF148" s="230"/>
      <c r="AG148" s="230"/>
      <c r="AH148" s="230"/>
      <c r="AI148" s="230"/>
      <c r="AJ148" s="230"/>
      <c r="AK148" s="230"/>
      <c r="AL148" s="230"/>
      <c r="AM148" s="230"/>
      <c r="AN148" s="230"/>
      <c r="AO148" s="230"/>
      <c r="AP148" s="230"/>
      <c r="AQ148" s="230"/>
      <c r="AR148" s="230"/>
      <c r="AS148" s="65"/>
      <c r="AT148" s="65"/>
      <c r="AU148" s="65"/>
      <c r="AV148" s="65"/>
      <c r="AW148" s="65"/>
      <c r="AX148" s="61"/>
    </row>
    <row r="149" spans="1:50" s="60" customFormat="1" x14ac:dyDescent="0.15">
      <c r="A149" s="337"/>
      <c r="B149" s="338"/>
      <c r="C149" s="338"/>
      <c r="D149" s="338"/>
      <c r="E149" s="338"/>
      <c r="F149" s="339"/>
      <c r="G149" s="67"/>
      <c r="H149" s="67"/>
      <c r="I149" s="67"/>
      <c r="J149" s="65"/>
      <c r="K149" s="65"/>
      <c r="L149" s="65"/>
      <c r="M149" s="65"/>
      <c r="N149" s="65"/>
      <c r="O149" s="65"/>
      <c r="P149" s="65"/>
      <c r="Q149" s="65"/>
      <c r="R149" s="65"/>
      <c r="S149" s="65"/>
      <c r="T149" s="65"/>
      <c r="U149" s="65"/>
      <c r="V149" s="67"/>
      <c r="W149" s="67"/>
      <c r="X149" s="67"/>
      <c r="Y149" s="65"/>
      <c r="Z149" s="65"/>
      <c r="AA149" s="65"/>
      <c r="AB149" s="65"/>
      <c r="AC149" s="65"/>
      <c r="AD149" s="65"/>
      <c r="AE149" s="65"/>
      <c r="AF149" s="65"/>
      <c r="AG149" s="65"/>
      <c r="AH149" s="65"/>
      <c r="AI149" s="65"/>
      <c r="AJ149" s="67"/>
      <c r="AK149" s="67"/>
      <c r="AL149" s="67"/>
      <c r="AM149" s="65"/>
      <c r="AN149" s="65"/>
      <c r="AO149" s="65"/>
      <c r="AP149" s="65"/>
      <c r="AQ149" s="65"/>
      <c r="AR149" s="65"/>
      <c r="AS149" s="65"/>
      <c r="AT149" s="65"/>
      <c r="AU149" s="65"/>
      <c r="AV149" s="65"/>
      <c r="AW149" s="65"/>
      <c r="AX149" s="61"/>
    </row>
    <row r="150" spans="1:50" s="60" customFormat="1" ht="14.25" thickBot="1" x14ac:dyDescent="0.2">
      <c r="A150" s="834"/>
      <c r="B150" s="835"/>
      <c r="C150" s="835"/>
      <c r="D150" s="835"/>
      <c r="E150" s="835"/>
      <c r="F150" s="836"/>
      <c r="G150" s="77"/>
      <c r="H150" s="77"/>
      <c r="I150" s="77"/>
      <c r="J150" s="78"/>
      <c r="K150" s="78"/>
      <c r="L150" s="78"/>
      <c r="M150" s="78"/>
      <c r="N150" s="78"/>
      <c r="O150" s="78"/>
      <c r="P150" s="78"/>
      <c r="Q150" s="78"/>
      <c r="R150" s="78"/>
      <c r="S150" s="78"/>
      <c r="T150" s="78"/>
      <c r="U150" s="78"/>
      <c r="V150" s="77"/>
      <c r="W150" s="77"/>
      <c r="X150" s="77"/>
      <c r="Y150" s="78"/>
      <c r="Z150" s="78"/>
      <c r="AA150" s="78"/>
      <c r="AB150" s="78"/>
      <c r="AC150" s="78"/>
      <c r="AD150" s="78"/>
      <c r="AE150" s="78"/>
      <c r="AF150" s="78"/>
      <c r="AG150" s="78"/>
      <c r="AH150" s="78"/>
      <c r="AI150" s="78"/>
      <c r="AJ150" s="77"/>
      <c r="AK150" s="77"/>
      <c r="AL150" s="77"/>
      <c r="AM150" s="78"/>
      <c r="AN150" s="78"/>
      <c r="AO150" s="78"/>
      <c r="AP150" s="78"/>
      <c r="AQ150" s="78"/>
      <c r="AR150" s="78"/>
      <c r="AS150" s="78"/>
      <c r="AT150" s="78"/>
      <c r="AU150" s="78"/>
      <c r="AV150" s="78"/>
      <c r="AW150" s="78"/>
      <c r="AX150" s="79"/>
    </row>
    <row r="151" spans="1:50" s="60" customFormat="1" x14ac:dyDescent="0.15">
      <c r="A151" s="84"/>
      <c r="B151" s="84"/>
      <c r="C151" s="84"/>
      <c r="D151" s="84"/>
      <c r="E151" s="84"/>
      <c r="F151" s="84"/>
      <c r="G151" s="85"/>
      <c r="H151" s="85"/>
      <c r="I151" s="85"/>
      <c r="J151" s="86"/>
      <c r="K151" s="86"/>
      <c r="L151" s="86"/>
      <c r="M151" s="86"/>
      <c r="N151" s="86"/>
      <c r="O151" s="86"/>
      <c r="P151" s="86"/>
      <c r="Q151" s="86"/>
      <c r="R151" s="86"/>
      <c r="S151" s="86"/>
      <c r="T151" s="86"/>
      <c r="U151" s="86"/>
      <c r="V151" s="85"/>
      <c r="W151" s="85"/>
      <c r="X151" s="85"/>
      <c r="Y151" s="86"/>
      <c r="Z151" s="86"/>
      <c r="AA151" s="86"/>
      <c r="AB151" s="86"/>
      <c r="AC151" s="86"/>
      <c r="AD151" s="86"/>
      <c r="AE151" s="86"/>
      <c r="AF151" s="86"/>
      <c r="AG151" s="86"/>
      <c r="AH151" s="86"/>
      <c r="AI151" s="86"/>
      <c r="AJ151" s="85"/>
      <c r="AK151" s="85"/>
      <c r="AL151" s="85"/>
      <c r="AM151" s="86"/>
      <c r="AN151" s="86"/>
      <c r="AO151" s="86"/>
      <c r="AP151" s="86"/>
      <c r="AQ151" s="86"/>
      <c r="AR151" s="86"/>
      <c r="AS151" s="86"/>
      <c r="AT151" s="86"/>
      <c r="AU151" s="86"/>
      <c r="AV151" s="86"/>
      <c r="AW151" s="86"/>
      <c r="AX151" s="85"/>
    </row>
    <row r="152" spans="1:50" s="60" customFormat="1" ht="14.25" thickBot="1" x14ac:dyDescent="0.2">
      <c r="A152" s="14"/>
      <c r="B152" s="14"/>
      <c r="C152" s="14"/>
      <c r="D152" s="14"/>
      <c r="E152" s="14"/>
      <c r="F152" s="14"/>
      <c r="G152" s="87"/>
      <c r="H152" s="87"/>
      <c r="I152" s="87"/>
      <c r="J152" s="88"/>
      <c r="K152" s="88"/>
      <c r="L152" s="88"/>
      <c r="M152" s="88"/>
      <c r="N152" s="88"/>
      <c r="O152" s="88"/>
      <c r="P152" s="88"/>
      <c r="Q152" s="88"/>
      <c r="R152" s="88"/>
      <c r="S152" s="88"/>
      <c r="T152" s="88"/>
      <c r="U152" s="88"/>
      <c r="V152" s="87"/>
      <c r="W152" s="87"/>
      <c r="X152" s="87"/>
      <c r="Y152" s="88"/>
      <c r="Z152" s="88"/>
      <c r="AA152" s="88"/>
      <c r="AB152" s="88"/>
      <c r="AC152" s="88"/>
      <c r="AD152" s="88"/>
      <c r="AE152" s="88"/>
      <c r="AF152" s="88"/>
      <c r="AG152" s="88"/>
      <c r="AH152" s="88"/>
      <c r="AI152" s="88"/>
      <c r="AJ152" s="87"/>
      <c r="AK152" s="87"/>
      <c r="AL152" s="87"/>
      <c r="AM152" s="88"/>
      <c r="AN152" s="88"/>
      <c r="AO152" s="88"/>
      <c r="AP152" s="88"/>
      <c r="AQ152" s="88"/>
      <c r="AR152" s="88"/>
      <c r="AS152" s="88"/>
      <c r="AT152" s="88"/>
      <c r="AU152" s="88"/>
      <c r="AV152" s="88"/>
      <c r="AW152" s="88"/>
      <c r="AX152" s="87"/>
    </row>
    <row r="153" spans="1:50" s="60" customFormat="1" x14ac:dyDescent="0.15">
      <c r="A153" s="831"/>
      <c r="B153" s="832"/>
      <c r="C153" s="832"/>
      <c r="D153" s="832"/>
      <c r="E153" s="832"/>
      <c r="F153" s="833"/>
      <c r="G153" s="81"/>
      <c r="H153" s="81"/>
      <c r="I153" s="81"/>
      <c r="J153" s="82"/>
      <c r="K153" s="82"/>
      <c r="L153" s="82"/>
      <c r="M153" s="82"/>
      <c r="N153" s="82"/>
      <c r="O153" s="82"/>
      <c r="P153" s="82"/>
      <c r="Q153" s="82"/>
      <c r="R153" s="82"/>
      <c r="S153" s="82"/>
      <c r="T153" s="82"/>
      <c r="U153" s="82"/>
      <c r="V153" s="81"/>
      <c r="W153" s="81"/>
      <c r="X153" s="81"/>
      <c r="Y153" s="82"/>
      <c r="Z153" s="82"/>
      <c r="AA153" s="82"/>
      <c r="AB153" s="82"/>
      <c r="AC153" s="82"/>
      <c r="AD153" s="82"/>
      <c r="AE153" s="82"/>
      <c r="AF153" s="82"/>
      <c r="AG153" s="82"/>
      <c r="AH153" s="82"/>
      <c r="AI153" s="82"/>
      <c r="AJ153" s="81"/>
      <c r="AK153" s="81"/>
      <c r="AL153" s="81"/>
      <c r="AM153" s="82"/>
      <c r="AN153" s="82"/>
      <c r="AO153" s="82"/>
      <c r="AP153" s="82"/>
      <c r="AQ153" s="82"/>
      <c r="AR153" s="82"/>
      <c r="AS153" s="82"/>
      <c r="AT153" s="82"/>
      <c r="AU153" s="82"/>
      <c r="AV153" s="82"/>
      <c r="AW153" s="82"/>
      <c r="AX153" s="83"/>
    </row>
    <row r="154" spans="1:50" s="60" customFormat="1" ht="12" customHeight="1" x14ac:dyDescent="0.15">
      <c r="A154" s="337"/>
      <c r="B154" s="338"/>
      <c r="C154" s="338"/>
      <c r="D154" s="338"/>
      <c r="E154" s="338"/>
      <c r="F154" s="339"/>
      <c r="G154" s="67"/>
      <c r="H154" s="67" t="s">
        <v>398</v>
      </c>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1"/>
    </row>
    <row r="155" spans="1:50" s="60" customFormat="1" ht="12" customHeight="1" x14ac:dyDescent="0.15">
      <c r="A155" s="337"/>
      <c r="B155" s="338"/>
      <c r="C155" s="338"/>
      <c r="D155" s="338"/>
      <c r="E155" s="338"/>
      <c r="F155" s="339"/>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1"/>
    </row>
    <row r="156" spans="1:50" s="60" customFormat="1" ht="13.5" customHeight="1" x14ac:dyDescent="0.15">
      <c r="A156" s="337"/>
      <c r="B156" s="338"/>
      <c r="C156" s="338"/>
      <c r="D156" s="338"/>
      <c r="E156" s="338"/>
      <c r="F156" s="339"/>
      <c r="G156" s="67"/>
      <c r="H156" s="67"/>
      <c r="I156" s="67"/>
      <c r="J156" s="67"/>
      <c r="K156" s="67"/>
      <c r="L156" s="67"/>
      <c r="M156" s="67"/>
      <c r="N156" s="67"/>
      <c r="O156" s="67"/>
      <c r="P156" s="67"/>
      <c r="Q156" s="67"/>
      <c r="R156" s="67"/>
      <c r="S156" s="67"/>
      <c r="T156" s="67"/>
      <c r="U156" s="67"/>
      <c r="V156" s="67"/>
      <c r="W156" s="263" t="s">
        <v>182</v>
      </c>
      <c r="X156" s="264"/>
      <c r="Y156" s="264"/>
      <c r="Z156" s="264"/>
      <c r="AA156" s="264"/>
      <c r="AB156" s="264"/>
      <c r="AC156" s="264"/>
      <c r="AD156" s="264"/>
      <c r="AE156" s="264"/>
      <c r="AF156" s="264"/>
      <c r="AG156" s="264"/>
      <c r="AH156" s="265"/>
      <c r="AI156" s="67"/>
      <c r="AJ156" s="67"/>
      <c r="AK156" s="67"/>
      <c r="AL156" s="67"/>
      <c r="AM156" s="67"/>
      <c r="AN156" s="67"/>
      <c r="AO156" s="67"/>
      <c r="AP156" s="67"/>
      <c r="AQ156" s="67"/>
      <c r="AR156" s="67"/>
      <c r="AS156" s="67"/>
      <c r="AT156" s="67"/>
      <c r="AU156" s="67"/>
      <c r="AV156" s="67"/>
      <c r="AW156" s="67"/>
      <c r="AX156" s="61"/>
    </row>
    <row r="157" spans="1:50" s="60" customFormat="1" x14ac:dyDescent="0.15">
      <c r="A157" s="337"/>
      <c r="B157" s="338"/>
      <c r="C157" s="338"/>
      <c r="D157" s="338"/>
      <c r="E157" s="338"/>
      <c r="F157" s="339"/>
      <c r="G157" s="67"/>
      <c r="H157" s="67"/>
      <c r="I157" s="67"/>
      <c r="J157" s="67"/>
      <c r="K157" s="67"/>
      <c r="L157" s="67"/>
      <c r="M157" s="67"/>
      <c r="N157" s="67"/>
      <c r="O157" s="67"/>
      <c r="P157" s="67"/>
      <c r="Q157" s="67"/>
      <c r="R157" s="67"/>
      <c r="S157" s="67"/>
      <c r="T157" s="67"/>
      <c r="U157" s="67"/>
      <c r="V157" s="67"/>
      <c r="W157" s="266"/>
      <c r="X157" s="267"/>
      <c r="Y157" s="267"/>
      <c r="Z157" s="267"/>
      <c r="AA157" s="267"/>
      <c r="AB157" s="267"/>
      <c r="AC157" s="267"/>
      <c r="AD157" s="267"/>
      <c r="AE157" s="267"/>
      <c r="AF157" s="267"/>
      <c r="AG157" s="267"/>
      <c r="AH157" s="268"/>
      <c r="AI157" s="67"/>
      <c r="AJ157" s="67"/>
      <c r="AK157" s="67"/>
      <c r="AL157" s="67"/>
      <c r="AM157" s="67"/>
      <c r="AN157" s="67"/>
      <c r="AO157" s="67"/>
      <c r="AP157" s="67"/>
      <c r="AQ157" s="67"/>
      <c r="AR157" s="67"/>
      <c r="AS157" s="67"/>
      <c r="AT157" s="67"/>
      <c r="AU157" s="67"/>
      <c r="AV157" s="67"/>
      <c r="AW157" s="67"/>
      <c r="AX157" s="61"/>
    </row>
    <row r="158" spans="1:50" s="60" customFormat="1" ht="12.75" customHeight="1" x14ac:dyDescent="0.15">
      <c r="A158" s="337"/>
      <c r="B158" s="338"/>
      <c r="C158" s="338"/>
      <c r="D158" s="338"/>
      <c r="E158" s="338"/>
      <c r="F158" s="339"/>
      <c r="G158" s="67"/>
      <c r="H158" s="67"/>
      <c r="I158" s="67"/>
      <c r="J158" s="67"/>
      <c r="K158" s="67"/>
      <c r="L158" s="67"/>
      <c r="M158" s="67"/>
      <c r="N158" s="67"/>
      <c r="O158" s="67"/>
      <c r="P158" s="67"/>
      <c r="Q158" s="67"/>
      <c r="R158" s="67"/>
      <c r="S158" s="67"/>
      <c r="T158" s="67"/>
      <c r="U158" s="67"/>
      <c r="V158" s="67"/>
      <c r="W158" s="269"/>
      <c r="X158" s="270"/>
      <c r="Y158" s="270"/>
      <c r="Z158" s="270"/>
      <c r="AA158" s="270"/>
      <c r="AB158" s="270"/>
      <c r="AC158" s="270"/>
      <c r="AD158" s="270"/>
      <c r="AE158" s="270"/>
      <c r="AF158" s="270"/>
      <c r="AG158" s="270"/>
      <c r="AH158" s="271"/>
      <c r="AI158" s="67"/>
      <c r="AJ158" s="67"/>
      <c r="AK158" s="67"/>
      <c r="AL158" s="67"/>
      <c r="AM158" s="67"/>
      <c r="AN158" s="67"/>
      <c r="AO158" s="67"/>
      <c r="AP158" s="67"/>
      <c r="AQ158" s="67"/>
      <c r="AR158" s="67"/>
      <c r="AS158" s="67"/>
      <c r="AT158" s="67"/>
      <c r="AU158" s="67"/>
      <c r="AV158" s="67"/>
      <c r="AW158" s="67"/>
      <c r="AX158" s="61"/>
    </row>
    <row r="159" spans="1:50" s="60" customFormat="1" ht="12.75" customHeight="1" x14ac:dyDescent="0.15">
      <c r="A159" s="337"/>
      <c r="B159" s="338"/>
      <c r="C159" s="338"/>
      <c r="D159" s="338"/>
      <c r="E159" s="338"/>
      <c r="F159" s="339"/>
      <c r="G159" s="67"/>
      <c r="H159" s="67"/>
      <c r="I159" s="67"/>
      <c r="J159" s="67"/>
      <c r="K159" s="67"/>
      <c r="L159" s="67"/>
      <c r="M159" s="67"/>
      <c r="N159" s="67"/>
      <c r="O159" s="67"/>
      <c r="P159" s="67"/>
      <c r="Q159" s="67"/>
      <c r="R159" s="67"/>
      <c r="S159" s="67"/>
      <c r="T159" s="67"/>
      <c r="U159" s="267" t="s">
        <v>148</v>
      </c>
      <c r="V159" s="267"/>
      <c r="W159" s="267"/>
      <c r="X159" s="267"/>
      <c r="Y159" s="267"/>
      <c r="Z159" s="267"/>
      <c r="AA159" s="267"/>
      <c r="AB159" s="267"/>
      <c r="AC159" s="267"/>
      <c r="AD159" s="267"/>
      <c r="AE159" s="267"/>
      <c r="AF159" s="267"/>
      <c r="AG159" s="267"/>
      <c r="AH159" s="267"/>
      <c r="AI159" s="267"/>
      <c r="AJ159" s="267"/>
      <c r="AK159" s="67"/>
      <c r="AL159" s="67"/>
      <c r="AM159" s="67"/>
      <c r="AN159" s="67"/>
      <c r="AO159" s="67"/>
      <c r="AP159" s="67"/>
      <c r="AQ159" s="67"/>
      <c r="AR159" s="67"/>
      <c r="AS159" s="67"/>
      <c r="AT159" s="67"/>
      <c r="AU159" s="67"/>
      <c r="AV159" s="67"/>
      <c r="AW159" s="67"/>
      <c r="AX159" s="61"/>
    </row>
    <row r="160" spans="1:50" s="60" customFormat="1" ht="14.25" customHeight="1" x14ac:dyDescent="0.15">
      <c r="A160" s="337"/>
      <c r="B160" s="338"/>
      <c r="C160" s="338"/>
      <c r="D160" s="338"/>
      <c r="E160" s="338"/>
      <c r="F160" s="339"/>
      <c r="G160" s="67"/>
      <c r="H160" s="67"/>
      <c r="I160" s="67"/>
      <c r="J160" s="65"/>
      <c r="K160" s="65"/>
      <c r="L160" s="65"/>
      <c r="M160" s="65"/>
      <c r="N160" s="65"/>
      <c r="O160" s="65"/>
      <c r="P160" s="65"/>
      <c r="Q160" s="65"/>
      <c r="R160" s="65"/>
      <c r="S160" s="65"/>
      <c r="T160" s="65"/>
      <c r="U160" s="65"/>
      <c r="V160" s="67"/>
      <c r="W160" s="76"/>
      <c r="X160" s="76"/>
      <c r="Y160" s="65"/>
      <c r="Z160" s="65"/>
      <c r="AA160" s="65"/>
      <c r="AB160" s="65"/>
      <c r="AC160" s="65"/>
      <c r="AD160" s="65"/>
      <c r="AE160" s="65"/>
      <c r="AF160" s="65"/>
      <c r="AG160" s="65"/>
      <c r="AH160" s="65"/>
      <c r="AI160" s="65"/>
      <c r="AJ160" s="67"/>
      <c r="AK160" s="67"/>
      <c r="AL160" s="67"/>
      <c r="AM160" s="65"/>
      <c r="AN160" s="65"/>
      <c r="AO160" s="65"/>
      <c r="AP160" s="65"/>
      <c r="AQ160" s="65"/>
      <c r="AR160" s="65"/>
      <c r="AS160" s="65"/>
      <c r="AT160" s="65"/>
      <c r="AU160" s="65"/>
      <c r="AV160" s="65"/>
      <c r="AW160" s="65"/>
      <c r="AX160" s="61"/>
    </row>
    <row r="161" spans="1:50" s="60" customFormat="1" ht="14.25" thickBot="1" x14ac:dyDescent="0.2">
      <c r="A161" s="337"/>
      <c r="B161" s="338"/>
      <c r="C161" s="338"/>
      <c r="D161" s="338"/>
      <c r="E161" s="338"/>
      <c r="F161" s="339"/>
      <c r="G161" s="67"/>
      <c r="H161" s="67"/>
      <c r="I161" s="67"/>
      <c r="J161" s="65"/>
      <c r="K161" s="65"/>
      <c r="L161" s="65"/>
      <c r="M161" s="65"/>
      <c r="N161" s="65"/>
      <c r="O161" s="65"/>
      <c r="P161" s="65"/>
      <c r="Q161" s="65"/>
      <c r="R161" s="65"/>
      <c r="S161" s="65"/>
      <c r="T161" s="65"/>
      <c r="U161" s="65"/>
      <c r="V161" s="67"/>
      <c r="W161" s="69"/>
      <c r="X161" s="69"/>
      <c r="Y161" s="69"/>
      <c r="Z161" s="69"/>
      <c r="AA161" s="69"/>
      <c r="AB161" s="69"/>
      <c r="AC161" s="69"/>
      <c r="AD161" s="69"/>
      <c r="AE161" s="69"/>
      <c r="AF161" s="69"/>
      <c r="AG161" s="69"/>
      <c r="AH161" s="69"/>
      <c r="AI161" s="65"/>
      <c r="AJ161" s="67"/>
      <c r="AK161" s="67"/>
      <c r="AL161" s="67"/>
      <c r="AM161" s="65"/>
      <c r="AN161" s="65"/>
      <c r="AO161" s="65"/>
      <c r="AP161" s="65"/>
      <c r="AQ161" s="65"/>
      <c r="AR161" s="65"/>
      <c r="AS161" s="65"/>
      <c r="AT161" s="65"/>
      <c r="AU161" s="65"/>
      <c r="AV161" s="65"/>
      <c r="AW161" s="65"/>
      <c r="AX161" s="61"/>
    </row>
    <row r="162" spans="1:50" s="60" customFormat="1" ht="14.25" customHeight="1" thickTop="1" x14ac:dyDescent="0.15">
      <c r="A162" s="337"/>
      <c r="B162" s="338"/>
      <c r="C162" s="338"/>
      <c r="D162" s="338"/>
      <c r="E162" s="338"/>
      <c r="F162" s="339"/>
      <c r="G162" s="67"/>
      <c r="H162" s="67"/>
      <c r="I162" s="67"/>
      <c r="J162" s="65"/>
      <c r="K162" s="65"/>
      <c r="L162" s="65"/>
      <c r="M162" s="65"/>
      <c r="N162" s="65"/>
      <c r="O162" s="65"/>
      <c r="P162" s="65"/>
      <c r="Q162" s="65"/>
      <c r="R162" s="65"/>
      <c r="S162" s="65"/>
      <c r="T162" s="65"/>
      <c r="U162" s="65"/>
      <c r="V162" s="67"/>
      <c r="W162" s="221" t="s">
        <v>312</v>
      </c>
      <c r="X162" s="222"/>
      <c r="Y162" s="222"/>
      <c r="Z162" s="222"/>
      <c r="AA162" s="222"/>
      <c r="AB162" s="222"/>
      <c r="AC162" s="222"/>
      <c r="AD162" s="222"/>
      <c r="AE162" s="222"/>
      <c r="AF162" s="222"/>
      <c r="AG162" s="222"/>
      <c r="AH162" s="223"/>
      <c r="AI162" s="65"/>
      <c r="AJ162" s="67"/>
      <c r="AK162" s="67"/>
      <c r="AL162" s="67"/>
      <c r="AM162" s="65"/>
      <c r="AN162" s="65"/>
      <c r="AO162" s="65"/>
      <c r="AP162" s="65"/>
      <c r="AQ162" s="65"/>
      <c r="AR162" s="65"/>
      <c r="AS162" s="65"/>
      <c r="AT162" s="65"/>
      <c r="AU162" s="65"/>
      <c r="AV162" s="65"/>
      <c r="AW162" s="65"/>
      <c r="AX162" s="61"/>
    </row>
    <row r="163" spans="1:50" s="60" customFormat="1" x14ac:dyDescent="0.15">
      <c r="A163" s="337"/>
      <c r="B163" s="338"/>
      <c r="C163" s="338"/>
      <c r="D163" s="338"/>
      <c r="E163" s="338"/>
      <c r="F163" s="339"/>
      <c r="G163" s="67"/>
      <c r="H163" s="67"/>
      <c r="I163" s="67"/>
      <c r="J163" s="67"/>
      <c r="K163" s="67"/>
      <c r="L163" s="67"/>
      <c r="M163" s="67"/>
      <c r="N163" s="67"/>
      <c r="O163" s="67"/>
      <c r="P163" s="67"/>
      <c r="Q163" s="67"/>
      <c r="R163" s="67"/>
      <c r="S163" s="67"/>
      <c r="T163" s="67"/>
      <c r="U163" s="65"/>
      <c r="V163" s="67"/>
      <c r="W163" s="224"/>
      <c r="X163" s="225"/>
      <c r="Y163" s="225"/>
      <c r="Z163" s="225"/>
      <c r="AA163" s="225"/>
      <c r="AB163" s="225"/>
      <c r="AC163" s="225"/>
      <c r="AD163" s="225"/>
      <c r="AE163" s="225"/>
      <c r="AF163" s="225"/>
      <c r="AG163" s="225"/>
      <c r="AH163" s="226"/>
      <c r="AI163" s="65"/>
      <c r="AJ163" s="67"/>
      <c r="AK163" s="67"/>
      <c r="AL163" s="67"/>
      <c r="AM163" s="65"/>
      <c r="AN163" s="65"/>
      <c r="AO163" s="65"/>
      <c r="AP163" s="65"/>
      <c r="AQ163" s="65"/>
      <c r="AR163" s="65"/>
      <c r="AS163" s="65"/>
      <c r="AT163" s="65"/>
      <c r="AU163" s="65"/>
      <c r="AV163" s="65"/>
      <c r="AW163" s="65"/>
      <c r="AX163" s="61"/>
    </row>
    <row r="164" spans="1:50" s="60" customFormat="1" x14ac:dyDescent="0.15">
      <c r="A164" s="337"/>
      <c r="B164" s="338"/>
      <c r="C164" s="338"/>
      <c r="D164" s="338"/>
      <c r="E164" s="338"/>
      <c r="F164" s="339"/>
      <c r="G164" s="67"/>
      <c r="H164" s="67"/>
      <c r="I164" s="67"/>
      <c r="J164" s="67"/>
      <c r="K164" s="67"/>
      <c r="L164" s="67"/>
      <c r="M164" s="67"/>
      <c r="N164" s="67"/>
      <c r="O164" s="67"/>
      <c r="P164" s="67"/>
      <c r="Q164" s="67"/>
      <c r="R164" s="67"/>
      <c r="S164" s="67"/>
      <c r="T164" s="67"/>
      <c r="U164" s="65"/>
      <c r="V164" s="67"/>
      <c r="W164" s="224"/>
      <c r="X164" s="225"/>
      <c r="Y164" s="225"/>
      <c r="Z164" s="225"/>
      <c r="AA164" s="225"/>
      <c r="AB164" s="225"/>
      <c r="AC164" s="225"/>
      <c r="AD164" s="225"/>
      <c r="AE164" s="225"/>
      <c r="AF164" s="225"/>
      <c r="AG164" s="225"/>
      <c r="AH164" s="226"/>
      <c r="AI164" s="76"/>
      <c r="AJ164" s="67"/>
      <c r="AK164" s="67"/>
      <c r="AL164" s="67"/>
      <c r="AM164" s="65"/>
      <c r="AN164" s="65"/>
      <c r="AO164" s="65"/>
      <c r="AP164" s="65"/>
      <c r="AQ164" s="65"/>
      <c r="AR164" s="65"/>
      <c r="AS164" s="65"/>
      <c r="AT164" s="65"/>
      <c r="AU164" s="65"/>
      <c r="AV164" s="65"/>
      <c r="AW164" s="65"/>
      <c r="AX164" s="61"/>
    </row>
    <row r="165" spans="1:50" s="60" customFormat="1" ht="13.5" customHeight="1" thickBot="1" x14ac:dyDescent="0.2">
      <c r="A165" s="337"/>
      <c r="B165" s="338"/>
      <c r="C165" s="338"/>
      <c r="D165" s="338"/>
      <c r="E165" s="338"/>
      <c r="F165" s="339"/>
      <c r="G165" s="67"/>
      <c r="H165" s="67"/>
      <c r="I165" s="67"/>
      <c r="J165" s="67"/>
      <c r="K165" s="67"/>
      <c r="L165" s="67"/>
      <c r="M165" s="67"/>
      <c r="N165" s="67"/>
      <c r="O165" s="67"/>
      <c r="P165" s="67"/>
      <c r="Q165" s="67"/>
      <c r="R165" s="67"/>
      <c r="S165" s="67"/>
      <c r="T165" s="67"/>
      <c r="U165" s="65"/>
      <c r="V165" s="67"/>
      <c r="W165" s="227"/>
      <c r="X165" s="228"/>
      <c r="Y165" s="228"/>
      <c r="Z165" s="228"/>
      <c r="AA165" s="228"/>
      <c r="AB165" s="228"/>
      <c r="AC165" s="228"/>
      <c r="AD165" s="228"/>
      <c r="AE165" s="228"/>
      <c r="AF165" s="228"/>
      <c r="AG165" s="228"/>
      <c r="AH165" s="229"/>
      <c r="AI165" s="76"/>
      <c r="AJ165" s="67"/>
      <c r="AK165" s="67"/>
      <c r="AL165" s="67"/>
      <c r="AM165" s="65"/>
      <c r="AN165" s="65"/>
      <c r="AO165" s="65"/>
      <c r="AP165" s="65"/>
      <c r="AQ165" s="65"/>
      <c r="AR165" s="65"/>
      <c r="AS165" s="65"/>
      <c r="AT165" s="65"/>
      <c r="AU165" s="65"/>
      <c r="AV165" s="65"/>
      <c r="AW165" s="65"/>
      <c r="AX165" s="61"/>
    </row>
    <row r="166" spans="1:50" s="60" customFormat="1" ht="14.25" thickTop="1" x14ac:dyDescent="0.15">
      <c r="A166" s="337"/>
      <c r="B166" s="338"/>
      <c r="C166" s="338"/>
      <c r="D166" s="338"/>
      <c r="E166" s="338"/>
      <c r="F166" s="339"/>
      <c r="G166" s="67"/>
      <c r="H166" s="67"/>
      <c r="I166" s="67"/>
      <c r="J166" s="67"/>
      <c r="K166" s="67"/>
      <c r="L166" s="67"/>
      <c r="M166" s="67"/>
      <c r="N166" s="67"/>
      <c r="O166" s="67"/>
      <c r="P166" s="67"/>
      <c r="Q166" s="67"/>
      <c r="R166" s="67"/>
      <c r="S166" s="67"/>
      <c r="T166" s="67"/>
      <c r="U166" s="65"/>
      <c r="V166" s="67"/>
      <c r="W166" s="233" t="s">
        <v>181</v>
      </c>
      <c r="X166" s="233"/>
      <c r="Y166" s="233"/>
      <c r="Z166" s="233"/>
      <c r="AA166" s="233"/>
      <c r="AB166" s="233"/>
      <c r="AC166" s="233"/>
      <c r="AD166" s="233"/>
      <c r="AE166" s="233"/>
      <c r="AF166" s="233"/>
      <c r="AG166" s="233"/>
      <c r="AH166" s="233"/>
      <c r="AI166" s="76"/>
      <c r="AJ166" s="67"/>
      <c r="AK166" s="67"/>
      <c r="AL166" s="67"/>
      <c r="AM166" s="65"/>
      <c r="AN166" s="65"/>
      <c r="AO166" s="65"/>
      <c r="AP166" s="65"/>
      <c r="AQ166" s="65"/>
      <c r="AR166" s="65"/>
      <c r="AS166" s="65"/>
      <c r="AT166" s="65"/>
      <c r="AU166" s="65"/>
      <c r="AV166" s="65"/>
      <c r="AW166" s="65"/>
      <c r="AX166" s="61"/>
    </row>
    <row r="167" spans="1:50" s="60" customFormat="1" ht="12" customHeight="1" x14ac:dyDescent="0.15">
      <c r="A167" s="337"/>
      <c r="B167" s="338"/>
      <c r="C167" s="338"/>
      <c r="D167" s="338"/>
      <c r="E167" s="338"/>
      <c r="F167" s="339"/>
      <c r="G167" s="67"/>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70"/>
    </row>
    <row r="168" spans="1:50" s="60" customFormat="1" ht="12" customHeight="1" x14ac:dyDescent="0.15">
      <c r="A168" s="337"/>
      <c r="B168" s="338"/>
      <c r="C168" s="338"/>
      <c r="D168" s="338"/>
      <c r="E168" s="338"/>
      <c r="F168" s="339"/>
      <c r="G168" s="67"/>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70"/>
    </row>
    <row r="169" spans="1:50" s="60" customFormat="1" ht="12" customHeight="1" x14ac:dyDescent="0.15">
      <c r="A169" s="337"/>
      <c r="B169" s="338"/>
      <c r="C169" s="338"/>
      <c r="D169" s="338"/>
      <c r="E169" s="338"/>
      <c r="F169" s="339"/>
      <c r="G169" s="67"/>
      <c r="H169" s="62" t="s">
        <v>399</v>
      </c>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70"/>
    </row>
    <row r="170" spans="1:50" s="60" customFormat="1" ht="12" customHeight="1" x14ac:dyDescent="0.15">
      <c r="A170" s="337"/>
      <c r="B170" s="338"/>
      <c r="C170" s="338"/>
      <c r="D170" s="338"/>
      <c r="E170" s="338"/>
      <c r="F170" s="339"/>
      <c r="G170" s="67"/>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70"/>
    </row>
    <row r="171" spans="1:50" s="60" customFormat="1" ht="13.5" customHeight="1" x14ac:dyDescent="0.15">
      <c r="A171" s="337"/>
      <c r="B171" s="338"/>
      <c r="C171" s="338"/>
      <c r="D171" s="338"/>
      <c r="E171" s="338"/>
      <c r="F171" s="339"/>
      <c r="G171" s="67"/>
      <c r="H171" s="62"/>
      <c r="I171" s="62"/>
      <c r="J171" s="62"/>
      <c r="K171" s="62"/>
      <c r="L171" s="62"/>
      <c r="M171" s="62"/>
      <c r="N171" s="62"/>
      <c r="O171" s="62"/>
      <c r="P171" s="62"/>
      <c r="Q171" s="62"/>
      <c r="R171" s="62"/>
      <c r="S171" s="62"/>
      <c r="T171" s="62"/>
      <c r="U171" s="62"/>
      <c r="V171" s="62"/>
      <c r="W171" s="272" t="s">
        <v>149</v>
      </c>
      <c r="X171" s="273"/>
      <c r="Y171" s="273"/>
      <c r="Z171" s="273"/>
      <c r="AA171" s="273"/>
      <c r="AB171" s="273"/>
      <c r="AC171" s="273"/>
      <c r="AD171" s="273"/>
      <c r="AE171" s="273"/>
      <c r="AF171" s="273"/>
      <c r="AG171" s="273"/>
      <c r="AH171" s="274"/>
      <c r="AI171" s="62"/>
      <c r="AJ171" s="62"/>
      <c r="AK171" s="62"/>
      <c r="AL171" s="62"/>
      <c r="AM171" s="62"/>
      <c r="AN171" s="62"/>
      <c r="AO171" s="62"/>
      <c r="AP171" s="62"/>
      <c r="AQ171" s="62"/>
      <c r="AR171" s="62"/>
      <c r="AS171" s="62"/>
      <c r="AT171" s="62"/>
      <c r="AU171" s="62"/>
      <c r="AV171" s="62"/>
      <c r="AW171" s="62"/>
      <c r="AX171" s="70"/>
    </row>
    <row r="172" spans="1:50" s="60" customFormat="1" x14ac:dyDescent="0.15">
      <c r="A172" s="337"/>
      <c r="B172" s="338"/>
      <c r="C172" s="338"/>
      <c r="D172" s="338"/>
      <c r="E172" s="338"/>
      <c r="F172" s="339"/>
      <c r="G172" s="67"/>
      <c r="H172" s="62"/>
      <c r="I172" s="62"/>
      <c r="J172" s="62"/>
      <c r="K172" s="62"/>
      <c r="L172" s="62"/>
      <c r="M172" s="62"/>
      <c r="N172" s="62"/>
      <c r="O172" s="62"/>
      <c r="P172" s="62"/>
      <c r="Q172" s="62"/>
      <c r="R172" s="62"/>
      <c r="S172" s="62"/>
      <c r="T172" s="62"/>
      <c r="U172" s="62"/>
      <c r="V172" s="62"/>
      <c r="W172" s="275"/>
      <c r="X172" s="225"/>
      <c r="Y172" s="225"/>
      <c r="Z172" s="225"/>
      <c r="AA172" s="225"/>
      <c r="AB172" s="225"/>
      <c r="AC172" s="225"/>
      <c r="AD172" s="225"/>
      <c r="AE172" s="225"/>
      <c r="AF172" s="225"/>
      <c r="AG172" s="225"/>
      <c r="AH172" s="276"/>
      <c r="AI172" s="62"/>
      <c r="AJ172" s="62"/>
      <c r="AK172" s="62"/>
      <c r="AL172" s="62"/>
      <c r="AM172" s="62"/>
      <c r="AN172" s="62"/>
      <c r="AO172" s="62"/>
      <c r="AP172" s="62"/>
      <c r="AQ172" s="62"/>
      <c r="AR172" s="62"/>
      <c r="AS172" s="62"/>
      <c r="AT172" s="62"/>
      <c r="AU172" s="62"/>
      <c r="AV172" s="62"/>
      <c r="AW172" s="62"/>
      <c r="AX172" s="70"/>
    </row>
    <row r="173" spans="1:50" s="60" customFormat="1" x14ac:dyDescent="0.15">
      <c r="A173" s="337"/>
      <c r="B173" s="338"/>
      <c r="C173" s="338"/>
      <c r="D173" s="338"/>
      <c r="E173" s="338"/>
      <c r="F173" s="339"/>
      <c r="G173" s="67"/>
      <c r="H173" s="62"/>
      <c r="I173" s="62"/>
      <c r="J173" s="62"/>
      <c r="K173" s="62"/>
      <c r="L173" s="62"/>
      <c r="M173" s="62"/>
      <c r="N173" s="62"/>
      <c r="O173" s="62"/>
      <c r="P173" s="62"/>
      <c r="Q173" s="62"/>
      <c r="R173" s="62"/>
      <c r="S173" s="62"/>
      <c r="T173" s="62"/>
      <c r="U173" s="62"/>
      <c r="V173" s="62"/>
      <c r="W173" s="277"/>
      <c r="X173" s="278"/>
      <c r="Y173" s="278"/>
      <c r="Z173" s="278"/>
      <c r="AA173" s="278"/>
      <c r="AB173" s="278"/>
      <c r="AC173" s="278"/>
      <c r="AD173" s="278"/>
      <c r="AE173" s="278"/>
      <c r="AF173" s="278"/>
      <c r="AG173" s="278"/>
      <c r="AH173" s="279"/>
      <c r="AI173" s="62"/>
      <c r="AJ173" s="62"/>
      <c r="AK173" s="62"/>
      <c r="AL173" s="62"/>
      <c r="AM173" s="62"/>
      <c r="AN173" s="62"/>
      <c r="AO173" s="62"/>
      <c r="AP173" s="62"/>
      <c r="AQ173" s="62"/>
      <c r="AR173" s="62"/>
      <c r="AS173" s="62"/>
      <c r="AT173" s="62"/>
      <c r="AU173" s="62"/>
      <c r="AV173" s="62"/>
      <c r="AW173" s="62"/>
      <c r="AX173" s="70"/>
    </row>
    <row r="174" spans="1:50" s="60" customFormat="1" ht="13.5" customHeight="1" x14ac:dyDescent="0.15">
      <c r="A174" s="337"/>
      <c r="B174" s="338"/>
      <c r="C174" s="338"/>
      <c r="D174" s="338"/>
      <c r="E174" s="338"/>
      <c r="F174" s="339"/>
      <c r="G174" s="67"/>
      <c r="H174" s="62"/>
      <c r="I174" s="62"/>
      <c r="J174" s="62"/>
      <c r="K174" s="62"/>
      <c r="L174" s="62"/>
      <c r="M174" s="62"/>
      <c r="N174" s="62"/>
      <c r="O174" s="62"/>
      <c r="P174" s="62"/>
      <c r="Q174" s="62"/>
      <c r="R174" s="62"/>
      <c r="S174" s="62"/>
      <c r="T174" s="62"/>
      <c r="U174" s="62"/>
      <c r="V174" s="62"/>
      <c r="W174" s="273" t="s">
        <v>150</v>
      </c>
      <c r="X174" s="273"/>
      <c r="Y174" s="273"/>
      <c r="Z174" s="273"/>
      <c r="AA174" s="273"/>
      <c r="AB174" s="273"/>
      <c r="AC174" s="273"/>
      <c r="AD174" s="273"/>
      <c r="AE174" s="273"/>
      <c r="AF174" s="273"/>
      <c r="AG174" s="273"/>
      <c r="AH174" s="273"/>
      <c r="AI174" s="62"/>
      <c r="AJ174" s="62"/>
      <c r="AK174" s="62"/>
      <c r="AL174" s="62"/>
      <c r="AM174" s="62"/>
      <c r="AN174" s="62"/>
      <c r="AO174" s="62"/>
      <c r="AP174" s="62"/>
      <c r="AQ174" s="62"/>
      <c r="AR174" s="62"/>
      <c r="AS174" s="62"/>
      <c r="AT174" s="62"/>
      <c r="AU174" s="62"/>
      <c r="AV174" s="62"/>
      <c r="AW174" s="62"/>
      <c r="AX174" s="70"/>
    </row>
    <row r="175" spans="1:50" s="60" customFormat="1" ht="14.25" customHeight="1" x14ac:dyDescent="0.15">
      <c r="A175" s="337"/>
      <c r="B175" s="338"/>
      <c r="C175" s="338"/>
      <c r="D175" s="338"/>
      <c r="E175" s="338"/>
      <c r="F175" s="339"/>
      <c r="G175" s="67"/>
      <c r="H175" s="62"/>
      <c r="I175" s="62"/>
      <c r="J175" s="62"/>
      <c r="K175" s="62"/>
      <c r="L175" s="62"/>
      <c r="M175" s="62"/>
      <c r="N175" s="62"/>
      <c r="O175" s="62"/>
      <c r="P175" s="62"/>
      <c r="Q175" s="62"/>
      <c r="R175" s="62"/>
      <c r="S175" s="62"/>
      <c r="T175" s="62"/>
      <c r="U175" s="62"/>
      <c r="V175" s="62"/>
      <c r="W175" s="225"/>
      <c r="X175" s="225"/>
      <c r="Y175" s="225"/>
      <c r="Z175" s="225"/>
      <c r="AA175" s="225"/>
      <c r="AB175" s="225"/>
      <c r="AC175" s="225"/>
      <c r="AD175" s="225"/>
      <c r="AE175" s="225"/>
      <c r="AF175" s="225"/>
      <c r="AG175" s="225"/>
      <c r="AH175" s="225"/>
      <c r="AI175" s="62"/>
      <c r="AJ175" s="62"/>
      <c r="AK175" s="62"/>
      <c r="AL175" s="62"/>
      <c r="AM175" s="62"/>
      <c r="AN175" s="62"/>
      <c r="AO175" s="62"/>
      <c r="AP175" s="62"/>
      <c r="AQ175" s="62"/>
      <c r="AR175" s="62"/>
      <c r="AS175" s="62"/>
      <c r="AT175" s="62"/>
      <c r="AU175" s="62"/>
      <c r="AV175" s="62"/>
      <c r="AW175" s="62"/>
      <c r="AX175" s="70"/>
    </row>
    <row r="176" spans="1:50" s="60" customFormat="1" ht="14.25" customHeight="1" thickBot="1" x14ac:dyDescent="0.2">
      <c r="A176" s="337"/>
      <c r="B176" s="338"/>
      <c r="C176" s="338"/>
      <c r="D176" s="338"/>
      <c r="E176" s="338"/>
      <c r="F176" s="339"/>
      <c r="G176" s="67"/>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22"/>
      <c r="AL176" s="220"/>
      <c r="AM176" s="220"/>
      <c r="AN176" s="220"/>
      <c r="AO176" s="220"/>
      <c r="AP176" s="220"/>
      <c r="AQ176" s="220"/>
      <c r="AR176" s="220"/>
      <c r="AS176" s="220"/>
      <c r="AT176" s="220"/>
      <c r="AU176" s="220"/>
      <c r="AV176" s="220"/>
      <c r="AW176" s="220"/>
      <c r="AX176" s="24"/>
    </row>
    <row r="177" spans="1:50" s="60" customFormat="1" ht="14.25" thickTop="1" x14ac:dyDescent="0.15">
      <c r="A177" s="337"/>
      <c r="B177" s="338"/>
      <c r="C177" s="338"/>
      <c r="D177" s="338"/>
      <c r="E177" s="338"/>
      <c r="F177" s="339"/>
      <c r="G177" s="67"/>
      <c r="H177" s="62"/>
      <c r="I177" s="22"/>
      <c r="J177" s="22"/>
      <c r="K177" s="22"/>
      <c r="L177" s="22"/>
      <c r="M177" s="22"/>
      <c r="N177" s="22"/>
      <c r="O177" s="22"/>
      <c r="P177" s="22"/>
      <c r="Q177" s="22"/>
      <c r="R177" s="22"/>
      <c r="S177" s="22"/>
      <c r="T177" s="22"/>
      <c r="U177" s="22"/>
      <c r="V177" s="62"/>
      <c r="W177" s="22"/>
      <c r="X177" s="22"/>
      <c r="Y177" s="22"/>
      <c r="Z177" s="22"/>
      <c r="AA177" s="22"/>
      <c r="AB177" s="22"/>
      <c r="AC177" s="22"/>
      <c r="AD177" s="22"/>
      <c r="AE177" s="22"/>
      <c r="AF177" s="22"/>
      <c r="AG177" s="22"/>
      <c r="AH177" s="22"/>
      <c r="AI177" s="62"/>
      <c r="AJ177" s="62"/>
      <c r="AK177" s="23"/>
      <c r="AL177" s="221" t="s">
        <v>313</v>
      </c>
      <c r="AM177" s="222"/>
      <c r="AN177" s="222"/>
      <c r="AO177" s="222"/>
      <c r="AP177" s="222"/>
      <c r="AQ177" s="222"/>
      <c r="AR177" s="222"/>
      <c r="AS177" s="222"/>
      <c r="AT177" s="222"/>
      <c r="AU177" s="222"/>
      <c r="AV177" s="222"/>
      <c r="AW177" s="223"/>
      <c r="AX177" s="70"/>
    </row>
    <row r="178" spans="1:50" s="60" customFormat="1" ht="13.5" customHeight="1" x14ac:dyDescent="0.15">
      <c r="A178" s="337"/>
      <c r="B178" s="338"/>
      <c r="C178" s="338"/>
      <c r="D178" s="338"/>
      <c r="E178" s="338"/>
      <c r="F178" s="339"/>
      <c r="G178" s="67"/>
      <c r="H178" s="6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62"/>
      <c r="AJ178" s="62"/>
      <c r="AK178" s="23"/>
      <c r="AL178" s="224"/>
      <c r="AM178" s="225"/>
      <c r="AN178" s="225"/>
      <c r="AO178" s="225"/>
      <c r="AP178" s="225"/>
      <c r="AQ178" s="225"/>
      <c r="AR178" s="225"/>
      <c r="AS178" s="225"/>
      <c r="AT178" s="225"/>
      <c r="AU178" s="225"/>
      <c r="AV178" s="225"/>
      <c r="AW178" s="226"/>
      <c r="AX178" s="71"/>
    </row>
    <row r="179" spans="1:50" s="60" customFormat="1" x14ac:dyDescent="0.15">
      <c r="A179" s="337"/>
      <c r="B179" s="338"/>
      <c r="C179" s="338"/>
      <c r="D179" s="338"/>
      <c r="E179" s="338"/>
      <c r="F179" s="339"/>
      <c r="G179" s="67"/>
      <c r="H179" s="6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62"/>
      <c r="AJ179" s="62"/>
      <c r="AK179" s="23"/>
      <c r="AL179" s="224"/>
      <c r="AM179" s="225"/>
      <c r="AN179" s="225"/>
      <c r="AO179" s="225"/>
      <c r="AP179" s="225"/>
      <c r="AQ179" s="225"/>
      <c r="AR179" s="225"/>
      <c r="AS179" s="225"/>
      <c r="AT179" s="225"/>
      <c r="AU179" s="225"/>
      <c r="AV179" s="225"/>
      <c r="AW179" s="226"/>
      <c r="AX179" s="71"/>
    </row>
    <row r="180" spans="1:50" s="60" customFormat="1" ht="14.25" thickBot="1" x14ac:dyDescent="0.2">
      <c r="A180" s="337"/>
      <c r="B180" s="338"/>
      <c r="C180" s="338"/>
      <c r="D180" s="338"/>
      <c r="E180" s="338"/>
      <c r="F180" s="339"/>
      <c r="G180" s="67"/>
      <c r="H180" s="6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62"/>
      <c r="AJ180" s="62"/>
      <c r="AK180" s="22"/>
      <c r="AL180" s="227"/>
      <c r="AM180" s="228"/>
      <c r="AN180" s="228"/>
      <c r="AO180" s="228"/>
      <c r="AP180" s="228"/>
      <c r="AQ180" s="228"/>
      <c r="AR180" s="228"/>
      <c r="AS180" s="228"/>
      <c r="AT180" s="228"/>
      <c r="AU180" s="228"/>
      <c r="AV180" s="228"/>
      <c r="AW180" s="229"/>
      <c r="AX180" s="71"/>
    </row>
    <row r="181" spans="1:50" s="60" customFormat="1" ht="14.25" thickTop="1" x14ac:dyDescent="0.15">
      <c r="A181" s="337"/>
      <c r="B181" s="338"/>
      <c r="C181" s="338"/>
      <c r="D181" s="338"/>
      <c r="E181" s="338"/>
      <c r="F181" s="339"/>
      <c r="G181" s="67"/>
      <c r="H181" s="6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62"/>
      <c r="AJ181" s="62"/>
      <c r="AK181" s="230" t="s">
        <v>181</v>
      </c>
      <c r="AL181" s="230"/>
      <c r="AM181" s="230"/>
      <c r="AN181" s="230"/>
      <c r="AO181" s="230"/>
      <c r="AP181" s="230"/>
      <c r="AQ181" s="230"/>
      <c r="AR181" s="230"/>
      <c r="AS181" s="230"/>
      <c r="AT181" s="230"/>
      <c r="AU181" s="230"/>
      <c r="AV181" s="230"/>
      <c r="AW181" s="230"/>
      <c r="AX181" s="231"/>
    </row>
    <row r="182" spans="1:50" s="60" customFormat="1" ht="14.25" customHeight="1" x14ac:dyDescent="0.15">
      <c r="A182" s="337"/>
      <c r="B182" s="338"/>
      <c r="C182" s="338"/>
      <c r="D182" s="338"/>
      <c r="E182" s="338"/>
      <c r="F182" s="339"/>
      <c r="G182" s="67"/>
      <c r="H182" s="62"/>
      <c r="I182" s="62"/>
      <c r="J182" s="22"/>
      <c r="K182" s="22"/>
      <c r="L182" s="22"/>
      <c r="M182" s="22"/>
      <c r="N182" s="22"/>
      <c r="O182" s="22"/>
      <c r="P182" s="22"/>
      <c r="Q182" s="22"/>
      <c r="R182" s="22"/>
      <c r="S182" s="22"/>
      <c r="T182" s="22"/>
      <c r="U182" s="22"/>
      <c r="V182" s="22"/>
      <c r="W182" s="22"/>
      <c r="X182" s="22"/>
      <c r="Y182" s="80"/>
      <c r="Z182" s="80"/>
      <c r="AA182" s="80"/>
      <c r="AB182" s="80"/>
      <c r="AC182" s="80"/>
      <c r="AD182" s="80"/>
      <c r="AE182" s="80"/>
      <c r="AF182" s="80"/>
      <c r="AG182" s="80"/>
      <c r="AH182" s="80"/>
      <c r="AI182" s="80"/>
      <c r="AJ182" s="62"/>
      <c r="AK182" s="62"/>
      <c r="AL182" s="62"/>
      <c r="AM182" s="80"/>
      <c r="AN182" s="80"/>
      <c r="AO182" s="80"/>
      <c r="AP182" s="80"/>
      <c r="AQ182" s="80"/>
      <c r="AR182" s="80"/>
      <c r="AS182" s="80"/>
      <c r="AT182" s="80"/>
      <c r="AU182" s="80"/>
      <c r="AV182" s="80"/>
      <c r="AW182" s="80"/>
      <c r="AX182" s="70"/>
    </row>
    <row r="183" spans="1:50" s="60" customFormat="1" ht="14.25" thickBot="1" x14ac:dyDescent="0.2">
      <c r="A183" s="337"/>
      <c r="B183" s="338"/>
      <c r="C183" s="338"/>
      <c r="D183" s="338"/>
      <c r="E183" s="338"/>
      <c r="F183" s="339"/>
      <c r="G183" s="67"/>
      <c r="H183" s="62"/>
      <c r="I183" s="62"/>
      <c r="J183" s="80"/>
      <c r="K183" s="80"/>
      <c r="L183" s="80"/>
      <c r="M183" s="80"/>
      <c r="N183" s="80"/>
      <c r="O183" s="80"/>
      <c r="P183" s="80"/>
      <c r="Q183" s="80"/>
      <c r="R183" s="80"/>
      <c r="S183" s="80"/>
      <c r="T183" s="80"/>
      <c r="U183" s="80"/>
      <c r="V183" s="62"/>
      <c r="W183" s="232" t="s">
        <v>135</v>
      </c>
      <c r="X183" s="232"/>
      <c r="Y183" s="232"/>
      <c r="Z183" s="232"/>
      <c r="AA183" s="232"/>
      <c r="AB183" s="232"/>
      <c r="AC183" s="232"/>
      <c r="AD183" s="232"/>
      <c r="AE183" s="232"/>
      <c r="AF183" s="232"/>
      <c r="AG183" s="232"/>
      <c r="AH183" s="232"/>
      <c r="AI183" s="80"/>
      <c r="AJ183" s="62"/>
      <c r="AK183" s="62"/>
      <c r="AL183" s="62"/>
      <c r="AM183" s="80"/>
      <c r="AN183" s="80"/>
      <c r="AO183" s="80"/>
      <c r="AP183" s="80"/>
      <c r="AQ183" s="80"/>
      <c r="AR183" s="80"/>
      <c r="AS183" s="80"/>
      <c r="AT183" s="80"/>
      <c r="AU183" s="80"/>
      <c r="AV183" s="80"/>
      <c r="AW183" s="80"/>
      <c r="AX183" s="70"/>
    </row>
    <row r="184" spans="1:50" s="60" customFormat="1" ht="14.25" customHeight="1" thickTop="1" x14ac:dyDescent="0.15">
      <c r="A184" s="337"/>
      <c r="B184" s="338"/>
      <c r="C184" s="338"/>
      <c r="D184" s="338"/>
      <c r="E184" s="338"/>
      <c r="F184" s="339"/>
      <c r="G184" s="67"/>
      <c r="H184" s="62"/>
      <c r="I184" s="62"/>
      <c r="J184" s="80"/>
      <c r="K184" s="80"/>
      <c r="L184" s="80"/>
      <c r="M184" s="80"/>
      <c r="N184" s="80"/>
      <c r="O184" s="80"/>
      <c r="P184" s="80"/>
      <c r="Q184" s="80"/>
      <c r="R184" s="80"/>
      <c r="S184" s="80"/>
      <c r="T184" s="80"/>
      <c r="U184" s="80"/>
      <c r="V184" s="62"/>
      <c r="W184" s="221" t="s">
        <v>374</v>
      </c>
      <c r="X184" s="222"/>
      <c r="Y184" s="222"/>
      <c r="Z184" s="222"/>
      <c r="AA184" s="222"/>
      <c r="AB184" s="222"/>
      <c r="AC184" s="222"/>
      <c r="AD184" s="222"/>
      <c r="AE184" s="222"/>
      <c r="AF184" s="222"/>
      <c r="AG184" s="222"/>
      <c r="AH184" s="223"/>
      <c r="AI184" s="80"/>
      <c r="AJ184" s="62"/>
      <c r="AK184" s="62"/>
      <c r="AL184" s="62"/>
      <c r="AM184" s="80"/>
      <c r="AN184" s="80"/>
      <c r="AO184" s="80"/>
      <c r="AP184" s="80"/>
      <c r="AQ184" s="80"/>
      <c r="AR184" s="80"/>
      <c r="AS184" s="80"/>
      <c r="AT184" s="80"/>
      <c r="AU184" s="80"/>
      <c r="AV184" s="80"/>
      <c r="AW184" s="80"/>
      <c r="AX184" s="70"/>
    </row>
    <row r="185" spans="1:50" s="60" customFormat="1" x14ac:dyDescent="0.15">
      <c r="A185" s="337"/>
      <c r="B185" s="338"/>
      <c r="C185" s="338"/>
      <c r="D185" s="338"/>
      <c r="E185" s="338"/>
      <c r="F185" s="339"/>
      <c r="G185" s="67"/>
      <c r="H185" s="62"/>
      <c r="I185" s="62"/>
      <c r="J185" s="62"/>
      <c r="K185" s="62"/>
      <c r="L185" s="62"/>
      <c r="M185" s="62"/>
      <c r="N185" s="62"/>
      <c r="O185" s="62"/>
      <c r="P185" s="62"/>
      <c r="Q185" s="62"/>
      <c r="R185" s="62"/>
      <c r="S185" s="62"/>
      <c r="T185" s="62"/>
      <c r="U185" s="80"/>
      <c r="V185" s="62"/>
      <c r="W185" s="224"/>
      <c r="X185" s="225"/>
      <c r="Y185" s="225"/>
      <c r="Z185" s="225"/>
      <c r="AA185" s="225"/>
      <c r="AB185" s="225"/>
      <c r="AC185" s="225"/>
      <c r="AD185" s="225"/>
      <c r="AE185" s="225"/>
      <c r="AF185" s="225"/>
      <c r="AG185" s="225"/>
      <c r="AH185" s="226"/>
      <c r="AI185" s="80"/>
      <c r="AJ185" s="62"/>
      <c r="AK185" s="62"/>
      <c r="AL185" s="62"/>
      <c r="AM185" s="80"/>
      <c r="AN185" s="80"/>
      <c r="AO185" s="80"/>
      <c r="AP185" s="80"/>
      <c r="AQ185" s="80"/>
      <c r="AR185" s="80"/>
      <c r="AS185" s="80"/>
      <c r="AT185" s="80"/>
      <c r="AU185" s="80"/>
      <c r="AV185" s="80"/>
      <c r="AW185" s="80"/>
      <c r="AX185" s="70"/>
    </row>
    <row r="186" spans="1:50" s="60" customFormat="1" x14ac:dyDescent="0.15">
      <c r="A186" s="337"/>
      <c r="B186" s="338"/>
      <c r="C186" s="338"/>
      <c r="D186" s="338"/>
      <c r="E186" s="338"/>
      <c r="F186" s="339"/>
      <c r="G186" s="67"/>
      <c r="H186" s="62"/>
      <c r="I186" s="62"/>
      <c r="J186" s="62"/>
      <c r="K186" s="62"/>
      <c r="L186" s="62"/>
      <c r="M186" s="62"/>
      <c r="N186" s="62"/>
      <c r="O186" s="62"/>
      <c r="P186" s="62"/>
      <c r="Q186" s="62"/>
      <c r="R186" s="62"/>
      <c r="S186" s="62"/>
      <c r="T186" s="62"/>
      <c r="U186" s="80"/>
      <c r="V186" s="62"/>
      <c r="W186" s="224"/>
      <c r="X186" s="225"/>
      <c r="Y186" s="225"/>
      <c r="Z186" s="225"/>
      <c r="AA186" s="225"/>
      <c r="AB186" s="225"/>
      <c r="AC186" s="225"/>
      <c r="AD186" s="225"/>
      <c r="AE186" s="225"/>
      <c r="AF186" s="225"/>
      <c r="AG186" s="225"/>
      <c r="AH186" s="226"/>
      <c r="AI186" s="22"/>
      <c r="AJ186" s="62"/>
      <c r="AK186" s="62"/>
      <c r="AL186" s="62"/>
      <c r="AM186" s="80"/>
      <c r="AN186" s="80"/>
      <c r="AO186" s="80"/>
      <c r="AP186" s="80"/>
      <c r="AQ186" s="80"/>
      <c r="AR186" s="80"/>
      <c r="AS186" s="80"/>
      <c r="AT186" s="80"/>
      <c r="AU186" s="80"/>
      <c r="AV186" s="80"/>
      <c r="AW186" s="80"/>
      <c r="AX186" s="70"/>
    </row>
    <row r="187" spans="1:50" s="60" customFormat="1" ht="13.5" customHeight="1" thickBot="1" x14ac:dyDescent="0.2">
      <c r="A187" s="337"/>
      <c r="B187" s="338"/>
      <c r="C187" s="338"/>
      <c r="D187" s="338"/>
      <c r="E187" s="338"/>
      <c r="F187" s="339"/>
      <c r="G187" s="67"/>
      <c r="H187" s="62"/>
      <c r="I187" s="62"/>
      <c r="J187" s="62"/>
      <c r="K187" s="62"/>
      <c r="L187" s="62"/>
      <c r="M187" s="62"/>
      <c r="N187" s="62"/>
      <c r="O187" s="62"/>
      <c r="P187" s="62"/>
      <c r="Q187" s="62"/>
      <c r="R187" s="62"/>
      <c r="S187" s="62"/>
      <c r="T187" s="62"/>
      <c r="U187" s="80"/>
      <c r="V187" s="62"/>
      <c r="W187" s="227"/>
      <c r="X187" s="228"/>
      <c r="Y187" s="228"/>
      <c r="Z187" s="228"/>
      <c r="AA187" s="228"/>
      <c r="AB187" s="228"/>
      <c r="AC187" s="228"/>
      <c r="AD187" s="228"/>
      <c r="AE187" s="228"/>
      <c r="AF187" s="228"/>
      <c r="AG187" s="228"/>
      <c r="AH187" s="229"/>
      <c r="AI187" s="22"/>
      <c r="AJ187" s="62"/>
      <c r="AK187" s="62"/>
      <c r="AL187" s="62"/>
      <c r="AM187" s="80"/>
      <c r="AN187" s="80"/>
      <c r="AO187" s="80"/>
      <c r="AP187" s="80"/>
      <c r="AQ187" s="80"/>
      <c r="AR187" s="80"/>
      <c r="AS187" s="80"/>
      <c r="AT187" s="80"/>
      <c r="AU187" s="80"/>
      <c r="AV187" s="80"/>
      <c r="AW187" s="80"/>
      <c r="AX187" s="70"/>
    </row>
    <row r="188" spans="1:50" s="60" customFormat="1" ht="14.25" thickTop="1" x14ac:dyDescent="0.15">
      <c r="A188" s="337"/>
      <c r="B188" s="338"/>
      <c r="C188" s="338"/>
      <c r="D188" s="338"/>
      <c r="E188" s="338"/>
      <c r="F188" s="339"/>
      <c r="G188" s="67"/>
      <c r="H188" s="62"/>
      <c r="I188" s="62"/>
      <c r="J188" s="62"/>
      <c r="K188" s="62"/>
      <c r="L188" s="62"/>
      <c r="M188" s="62"/>
      <c r="N188" s="62"/>
      <c r="O188" s="62"/>
      <c r="P188" s="62"/>
      <c r="Q188" s="62"/>
      <c r="R188" s="62"/>
      <c r="S188" s="62"/>
      <c r="T188" s="62"/>
      <c r="U188" s="80"/>
      <c r="V188" s="62"/>
      <c r="W188" s="233" t="s">
        <v>183</v>
      </c>
      <c r="X188" s="233"/>
      <c r="Y188" s="233"/>
      <c r="Z188" s="233"/>
      <c r="AA188" s="233"/>
      <c r="AB188" s="233"/>
      <c r="AC188" s="233"/>
      <c r="AD188" s="233"/>
      <c r="AE188" s="233"/>
      <c r="AF188" s="233"/>
      <c r="AG188" s="233"/>
      <c r="AH188" s="233"/>
      <c r="AI188" s="22"/>
      <c r="AJ188" s="62"/>
      <c r="AK188" s="62"/>
      <c r="AL188" s="62"/>
      <c r="AM188" s="80"/>
      <c r="AN188" s="80"/>
      <c r="AO188" s="80"/>
      <c r="AP188" s="80"/>
      <c r="AQ188" s="80"/>
      <c r="AR188" s="80"/>
      <c r="AS188" s="80"/>
      <c r="AT188" s="80"/>
      <c r="AU188" s="80"/>
      <c r="AV188" s="80"/>
      <c r="AW188" s="80"/>
      <c r="AX188" s="70"/>
    </row>
    <row r="189" spans="1:50" s="60" customFormat="1" x14ac:dyDescent="0.15">
      <c r="A189" s="337"/>
      <c r="B189" s="338"/>
      <c r="C189" s="338"/>
      <c r="D189" s="338"/>
      <c r="E189" s="338"/>
      <c r="F189" s="339"/>
      <c r="G189" s="67"/>
      <c r="H189" s="62"/>
      <c r="I189" s="62"/>
      <c r="J189" s="62"/>
      <c r="K189" s="62"/>
      <c r="L189" s="62"/>
      <c r="M189" s="62"/>
      <c r="N189" s="62"/>
      <c r="O189" s="62"/>
      <c r="P189" s="62"/>
      <c r="Q189" s="62"/>
      <c r="R189" s="62"/>
      <c r="S189" s="62"/>
      <c r="T189" s="62"/>
      <c r="U189" s="80"/>
      <c r="V189" s="62"/>
      <c r="W189" s="80"/>
      <c r="X189" s="80"/>
      <c r="Y189" s="80"/>
      <c r="Z189" s="80"/>
      <c r="AA189" s="80"/>
      <c r="AB189" s="80"/>
      <c r="AC189" s="80"/>
      <c r="AD189" s="80"/>
      <c r="AE189" s="80"/>
      <c r="AF189" s="80"/>
      <c r="AG189" s="80"/>
      <c r="AH189" s="80"/>
      <c r="AI189" s="22"/>
      <c r="AJ189" s="62"/>
      <c r="AK189" s="62"/>
      <c r="AL189" s="62"/>
      <c r="AM189" s="80"/>
      <c r="AN189" s="80"/>
      <c r="AO189" s="80"/>
      <c r="AP189" s="80"/>
      <c r="AQ189" s="80"/>
      <c r="AR189" s="80"/>
      <c r="AS189" s="80"/>
      <c r="AT189" s="80"/>
      <c r="AU189" s="80"/>
      <c r="AV189" s="80"/>
      <c r="AW189" s="80"/>
      <c r="AX189" s="70"/>
    </row>
    <row r="190" spans="1:50" s="60" customFormat="1" x14ac:dyDescent="0.15">
      <c r="A190" s="337"/>
      <c r="B190" s="338"/>
      <c r="C190" s="338"/>
      <c r="D190" s="338"/>
      <c r="E190" s="338"/>
      <c r="F190" s="339"/>
      <c r="G190" s="67"/>
      <c r="H190" s="62"/>
      <c r="I190" s="62"/>
      <c r="J190" s="62"/>
      <c r="K190" s="62"/>
      <c r="L190" s="62"/>
      <c r="M190" s="62"/>
      <c r="N190" s="62"/>
      <c r="O190" s="62"/>
      <c r="P190" s="62"/>
      <c r="Q190" s="62"/>
      <c r="R190" s="62"/>
      <c r="S190" s="62"/>
      <c r="T190" s="62"/>
      <c r="U190" s="80"/>
      <c r="V190" s="62"/>
      <c r="W190" s="22"/>
      <c r="X190" s="22"/>
      <c r="Y190" s="22"/>
      <c r="Z190" s="22"/>
      <c r="AA190" s="22"/>
      <c r="AB190" s="22"/>
      <c r="AC190" s="22"/>
      <c r="AD190" s="22"/>
      <c r="AE190" s="22"/>
      <c r="AF190" s="22"/>
      <c r="AG190" s="22"/>
      <c r="AH190" s="22"/>
      <c r="AI190" s="22"/>
      <c r="AJ190" s="62"/>
      <c r="AK190" s="62"/>
      <c r="AL190" s="62"/>
      <c r="AM190" s="80"/>
      <c r="AN190" s="80"/>
      <c r="AO190" s="80"/>
      <c r="AP190" s="80"/>
      <c r="AQ190" s="80"/>
      <c r="AR190" s="80"/>
      <c r="AS190" s="80"/>
      <c r="AT190" s="80"/>
      <c r="AU190" s="80"/>
      <c r="AV190" s="80"/>
      <c r="AW190" s="80"/>
      <c r="AX190" s="70"/>
    </row>
    <row r="191" spans="1:50" ht="14.25" thickBot="1" x14ac:dyDescent="0.2">
      <c r="A191" s="834"/>
      <c r="B191" s="835"/>
      <c r="C191" s="835"/>
      <c r="D191" s="835"/>
      <c r="E191" s="835"/>
      <c r="F191" s="836"/>
      <c r="G191" s="10" t="s">
        <v>78</v>
      </c>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2"/>
    </row>
    <row r="192" spans="1:50" s="59" customFormat="1" x14ac:dyDescent="0.15">
      <c r="A192" s="13"/>
      <c r="B192" s="13"/>
      <c r="C192" s="13"/>
      <c r="D192" s="13"/>
      <c r="E192" s="13"/>
      <c r="F192" s="13"/>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spans="1:50" s="59" customFormat="1" ht="26.25" customHeight="1" thickBot="1" x14ac:dyDescent="0.2">
      <c r="A193" s="14"/>
      <c r="B193" s="14"/>
      <c r="C193" s="14"/>
      <c r="D193" s="14"/>
      <c r="E193" s="14"/>
      <c r="F193" s="14"/>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spans="1:50" ht="30" customHeight="1" x14ac:dyDescent="0.15">
      <c r="A194" s="644" t="s">
        <v>79</v>
      </c>
      <c r="B194" s="645"/>
      <c r="C194" s="645"/>
      <c r="D194" s="645"/>
      <c r="E194" s="645"/>
      <c r="F194" s="646"/>
      <c r="G194" s="650" t="s">
        <v>184</v>
      </c>
      <c r="H194" s="293"/>
      <c r="I194" s="293"/>
      <c r="J194" s="293"/>
      <c r="K194" s="293"/>
      <c r="L194" s="293"/>
      <c r="M194" s="293"/>
      <c r="N194" s="293"/>
      <c r="O194" s="293"/>
      <c r="P194" s="293"/>
      <c r="Q194" s="293"/>
      <c r="R194" s="293"/>
      <c r="S194" s="293"/>
      <c r="T194" s="293"/>
      <c r="U194" s="293"/>
      <c r="V194" s="293"/>
      <c r="W194" s="293"/>
      <c r="X194" s="293"/>
      <c r="Y194" s="293"/>
      <c r="Z194" s="293"/>
      <c r="AA194" s="293"/>
      <c r="AB194" s="294"/>
      <c r="AC194" s="650" t="s">
        <v>376</v>
      </c>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651"/>
    </row>
    <row r="195" spans="1:50" ht="24.75" customHeight="1" x14ac:dyDescent="0.15">
      <c r="A195" s="432"/>
      <c r="B195" s="433"/>
      <c r="C195" s="433"/>
      <c r="D195" s="433"/>
      <c r="E195" s="433"/>
      <c r="F195" s="434"/>
      <c r="G195" s="491" t="s">
        <v>42</v>
      </c>
      <c r="H195" s="416"/>
      <c r="I195" s="416"/>
      <c r="J195" s="416"/>
      <c r="K195" s="416"/>
      <c r="L195" s="182" t="s">
        <v>80</v>
      </c>
      <c r="M195" s="186"/>
      <c r="N195" s="186"/>
      <c r="O195" s="186"/>
      <c r="P195" s="186"/>
      <c r="Q195" s="186"/>
      <c r="R195" s="186"/>
      <c r="S195" s="186"/>
      <c r="T195" s="186"/>
      <c r="U195" s="186"/>
      <c r="V195" s="186"/>
      <c r="W195" s="186"/>
      <c r="X195" s="187"/>
      <c r="Y195" s="244" t="s">
        <v>81</v>
      </c>
      <c r="Z195" s="652"/>
      <c r="AA195" s="652"/>
      <c r="AB195" s="653"/>
      <c r="AC195" s="256" t="s">
        <v>42</v>
      </c>
      <c r="AD195" s="183"/>
      <c r="AE195" s="183"/>
      <c r="AF195" s="183"/>
      <c r="AG195" s="184"/>
      <c r="AH195" s="182" t="s">
        <v>80</v>
      </c>
      <c r="AI195" s="183"/>
      <c r="AJ195" s="183"/>
      <c r="AK195" s="183"/>
      <c r="AL195" s="183"/>
      <c r="AM195" s="183"/>
      <c r="AN195" s="183"/>
      <c r="AO195" s="183"/>
      <c r="AP195" s="183"/>
      <c r="AQ195" s="183"/>
      <c r="AR195" s="183"/>
      <c r="AS195" s="183"/>
      <c r="AT195" s="184"/>
      <c r="AU195" s="244" t="s">
        <v>81</v>
      </c>
      <c r="AV195" s="245"/>
      <c r="AW195" s="245"/>
      <c r="AX195" s="246"/>
    </row>
    <row r="196" spans="1:50" ht="24.75" customHeight="1" x14ac:dyDescent="0.15">
      <c r="A196" s="432"/>
      <c r="B196" s="433"/>
      <c r="C196" s="433"/>
      <c r="D196" s="433"/>
      <c r="E196" s="433"/>
      <c r="F196" s="434"/>
      <c r="G196" s="247" t="s">
        <v>185</v>
      </c>
      <c r="H196" s="248"/>
      <c r="I196" s="248"/>
      <c r="J196" s="248"/>
      <c r="K196" s="249"/>
      <c r="L196" s="250" t="s">
        <v>369</v>
      </c>
      <c r="M196" s="251"/>
      <c r="N196" s="251"/>
      <c r="O196" s="251"/>
      <c r="P196" s="251"/>
      <c r="Q196" s="251"/>
      <c r="R196" s="251"/>
      <c r="S196" s="251"/>
      <c r="T196" s="251"/>
      <c r="U196" s="251"/>
      <c r="V196" s="251"/>
      <c r="W196" s="251"/>
      <c r="X196" s="252"/>
      <c r="Y196" s="253">
        <v>142</v>
      </c>
      <c r="Z196" s="254"/>
      <c r="AA196" s="254"/>
      <c r="AB196" s="255"/>
      <c r="AC196" s="256" t="s">
        <v>243</v>
      </c>
      <c r="AD196" s="183"/>
      <c r="AE196" s="183"/>
      <c r="AF196" s="183"/>
      <c r="AG196" s="184"/>
      <c r="AH196" s="234" t="s">
        <v>244</v>
      </c>
      <c r="AI196" s="235"/>
      <c r="AJ196" s="235"/>
      <c r="AK196" s="235"/>
      <c r="AL196" s="235"/>
      <c r="AM196" s="235"/>
      <c r="AN196" s="235"/>
      <c r="AO196" s="235"/>
      <c r="AP196" s="235"/>
      <c r="AQ196" s="235"/>
      <c r="AR196" s="235"/>
      <c r="AS196" s="235"/>
      <c r="AT196" s="236"/>
      <c r="AU196" s="237">
        <v>2</v>
      </c>
      <c r="AV196" s="238"/>
      <c r="AW196" s="238"/>
      <c r="AX196" s="239"/>
    </row>
    <row r="197" spans="1:50" ht="24.75" customHeight="1" x14ac:dyDescent="0.15">
      <c r="A197" s="432"/>
      <c r="B197" s="433"/>
      <c r="C197" s="433"/>
      <c r="D197" s="433"/>
      <c r="E197" s="433"/>
      <c r="F197" s="434"/>
      <c r="G197" s="185" t="s">
        <v>187</v>
      </c>
      <c r="H197" s="186"/>
      <c r="I197" s="186"/>
      <c r="J197" s="186"/>
      <c r="K197" s="187"/>
      <c r="L197" s="250" t="s">
        <v>368</v>
      </c>
      <c r="M197" s="251"/>
      <c r="N197" s="251"/>
      <c r="O197" s="251"/>
      <c r="P197" s="251"/>
      <c r="Q197" s="251"/>
      <c r="R197" s="251"/>
      <c r="S197" s="251"/>
      <c r="T197" s="251"/>
      <c r="U197" s="251"/>
      <c r="V197" s="251"/>
      <c r="W197" s="251"/>
      <c r="X197" s="252"/>
      <c r="Y197" s="253">
        <v>3</v>
      </c>
      <c r="Z197" s="254"/>
      <c r="AA197" s="254"/>
      <c r="AB197" s="255"/>
      <c r="AC197" s="185" t="s">
        <v>21</v>
      </c>
      <c r="AD197" s="186"/>
      <c r="AE197" s="186"/>
      <c r="AF197" s="186"/>
      <c r="AG197" s="187"/>
      <c r="AH197" s="188"/>
      <c r="AI197" s="189"/>
      <c r="AJ197" s="189"/>
      <c r="AK197" s="189"/>
      <c r="AL197" s="189"/>
      <c r="AM197" s="189"/>
      <c r="AN197" s="189"/>
      <c r="AO197" s="189"/>
      <c r="AP197" s="189"/>
      <c r="AQ197" s="189"/>
      <c r="AR197" s="189"/>
      <c r="AS197" s="189"/>
      <c r="AT197" s="190"/>
      <c r="AU197" s="191">
        <f>SUM(AU196)</f>
        <v>2</v>
      </c>
      <c r="AV197" s="192"/>
      <c r="AW197" s="192"/>
      <c r="AX197" s="193"/>
    </row>
    <row r="198" spans="1:50" ht="24.75" customHeight="1" x14ac:dyDescent="0.15">
      <c r="A198" s="432"/>
      <c r="B198" s="433"/>
      <c r="C198" s="433"/>
      <c r="D198" s="433"/>
      <c r="E198" s="433"/>
      <c r="F198" s="434"/>
      <c r="G198" s="185" t="s">
        <v>21</v>
      </c>
      <c r="H198" s="186"/>
      <c r="I198" s="186"/>
      <c r="J198" s="186"/>
      <c r="K198" s="186"/>
      <c r="L198" s="188"/>
      <c r="M198" s="257"/>
      <c r="N198" s="257"/>
      <c r="O198" s="257"/>
      <c r="P198" s="257"/>
      <c r="Q198" s="257"/>
      <c r="R198" s="257"/>
      <c r="S198" s="257"/>
      <c r="T198" s="257"/>
      <c r="U198" s="257"/>
      <c r="V198" s="257"/>
      <c r="W198" s="257"/>
      <c r="X198" s="258"/>
      <c r="Y198" s="191">
        <f>SUM(Y196:AB197)</f>
        <v>145</v>
      </c>
      <c r="Z198" s="192"/>
      <c r="AA198" s="192"/>
      <c r="AB198" s="259"/>
      <c r="AC198" s="194" t="s">
        <v>319</v>
      </c>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660"/>
    </row>
    <row r="199" spans="1:50" ht="24.75" customHeight="1" x14ac:dyDescent="0.15">
      <c r="A199" s="432"/>
      <c r="B199" s="433"/>
      <c r="C199" s="433"/>
      <c r="D199" s="433"/>
      <c r="E199" s="433"/>
      <c r="F199" s="434"/>
      <c r="G199" s="260" t="s">
        <v>314</v>
      </c>
      <c r="H199" s="261"/>
      <c r="I199" s="261"/>
      <c r="J199" s="261"/>
      <c r="K199" s="261"/>
      <c r="L199" s="261"/>
      <c r="M199" s="261"/>
      <c r="N199" s="261"/>
      <c r="O199" s="261"/>
      <c r="P199" s="261"/>
      <c r="Q199" s="261"/>
      <c r="R199" s="261"/>
      <c r="S199" s="261"/>
      <c r="T199" s="261"/>
      <c r="U199" s="261"/>
      <c r="V199" s="261"/>
      <c r="W199" s="261"/>
      <c r="X199" s="261"/>
      <c r="Y199" s="261"/>
      <c r="Z199" s="261"/>
      <c r="AA199" s="261"/>
      <c r="AB199" s="262"/>
      <c r="AC199" s="194" t="s">
        <v>42</v>
      </c>
      <c r="AD199" s="195"/>
      <c r="AE199" s="195"/>
      <c r="AF199" s="195"/>
      <c r="AG199" s="196"/>
      <c r="AH199" s="240" t="s">
        <v>80</v>
      </c>
      <c r="AI199" s="195"/>
      <c r="AJ199" s="195"/>
      <c r="AK199" s="195"/>
      <c r="AL199" s="195"/>
      <c r="AM199" s="195"/>
      <c r="AN199" s="195"/>
      <c r="AO199" s="195"/>
      <c r="AP199" s="195"/>
      <c r="AQ199" s="195"/>
      <c r="AR199" s="195"/>
      <c r="AS199" s="195"/>
      <c r="AT199" s="196"/>
      <c r="AU199" s="241" t="s">
        <v>81</v>
      </c>
      <c r="AV199" s="242"/>
      <c r="AW199" s="242"/>
      <c r="AX199" s="243"/>
    </row>
    <row r="200" spans="1:50" ht="24.75" customHeight="1" x14ac:dyDescent="0.15">
      <c r="A200" s="432"/>
      <c r="B200" s="433"/>
      <c r="C200" s="433"/>
      <c r="D200" s="433"/>
      <c r="E200" s="433"/>
      <c r="F200" s="434"/>
      <c r="G200" s="256" t="s">
        <v>42</v>
      </c>
      <c r="H200" s="183"/>
      <c r="I200" s="183"/>
      <c r="J200" s="183"/>
      <c r="K200" s="184"/>
      <c r="L200" s="182" t="s">
        <v>80</v>
      </c>
      <c r="M200" s="183"/>
      <c r="N200" s="183"/>
      <c r="O200" s="183"/>
      <c r="P200" s="183"/>
      <c r="Q200" s="183"/>
      <c r="R200" s="183"/>
      <c r="S200" s="183"/>
      <c r="T200" s="183"/>
      <c r="U200" s="183"/>
      <c r="V200" s="183"/>
      <c r="W200" s="183"/>
      <c r="X200" s="184"/>
      <c r="Y200" s="244" t="s">
        <v>81</v>
      </c>
      <c r="Z200" s="245"/>
      <c r="AA200" s="245"/>
      <c r="AB200" s="796"/>
      <c r="AC200" s="194" t="s">
        <v>205</v>
      </c>
      <c r="AD200" s="195"/>
      <c r="AE200" s="195"/>
      <c r="AF200" s="195"/>
      <c r="AG200" s="196"/>
      <c r="AH200" s="197" t="s">
        <v>206</v>
      </c>
      <c r="AI200" s="198"/>
      <c r="AJ200" s="198"/>
      <c r="AK200" s="198"/>
      <c r="AL200" s="198"/>
      <c r="AM200" s="198"/>
      <c r="AN200" s="198"/>
      <c r="AO200" s="198"/>
      <c r="AP200" s="198"/>
      <c r="AQ200" s="198"/>
      <c r="AR200" s="198"/>
      <c r="AS200" s="198"/>
      <c r="AT200" s="199"/>
      <c r="AU200" s="217">
        <v>3</v>
      </c>
      <c r="AV200" s="218"/>
      <c r="AW200" s="218"/>
      <c r="AX200" s="219"/>
    </row>
    <row r="201" spans="1:50" ht="24.75" customHeight="1" x14ac:dyDescent="0.15">
      <c r="A201" s="432"/>
      <c r="B201" s="433"/>
      <c r="C201" s="433"/>
      <c r="D201" s="433"/>
      <c r="E201" s="433"/>
      <c r="F201" s="434"/>
      <c r="G201" s="185" t="s">
        <v>187</v>
      </c>
      <c r="H201" s="186"/>
      <c r="I201" s="186"/>
      <c r="J201" s="186"/>
      <c r="K201" s="187"/>
      <c r="L201" s="234" t="s">
        <v>188</v>
      </c>
      <c r="M201" s="235"/>
      <c r="N201" s="235"/>
      <c r="O201" s="235"/>
      <c r="P201" s="235"/>
      <c r="Q201" s="235"/>
      <c r="R201" s="235"/>
      <c r="S201" s="235"/>
      <c r="T201" s="235"/>
      <c r="U201" s="235"/>
      <c r="V201" s="235"/>
      <c r="W201" s="235"/>
      <c r="X201" s="236"/>
      <c r="Y201" s="191">
        <v>5</v>
      </c>
      <c r="Z201" s="192"/>
      <c r="AA201" s="192"/>
      <c r="AB201" s="809"/>
      <c r="AC201" s="185" t="s">
        <v>21</v>
      </c>
      <c r="AD201" s="186"/>
      <c r="AE201" s="186"/>
      <c r="AF201" s="186"/>
      <c r="AG201" s="187"/>
      <c r="AH201" s="188"/>
      <c r="AI201" s="189"/>
      <c r="AJ201" s="189"/>
      <c r="AK201" s="189"/>
      <c r="AL201" s="189"/>
      <c r="AM201" s="189"/>
      <c r="AN201" s="189"/>
      <c r="AO201" s="189"/>
      <c r="AP201" s="189"/>
      <c r="AQ201" s="189"/>
      <c r="AR201" s="189"/>
      <c r="AS201" s="189"/>
      <c r="AT201" s="190"/>
      <c r="AU201" s="191">
        <f>SUM(AU200)</f>
        <v>3</v>
      </c>
      <c r="AV201" s="192"/>
      <c r="AW201" s="192"/>
      <c r="AX201" s="193"/>
    </row>
    <row r="202" spans="1:50" ht="24.75" customHeight="1" x14ac:dyDescent="0.15">
      <c r="A202" s="432"/>
      <c r="B202" s="433"/>
      <c r="C202" s="433"/>
      <c r="D202" s="433"/>
      <c r="E202" s="433"/>
      <c r="F202" s="434"/>
      <c r="G202" s="185" t="s">
        <v>21</v>
      </c>
      <c r="H202" s="186"/>
      <c r="I202" s="186"/>
      <c r="J202" s="186"/>
      <c r="K202" s="187"/>
      <c r="L202" s="188"/>
      <c r="M202" s="189"/>
      <c r="N202" s="189"/>
      <c r="O202" s="189"/>
      <c r="P202" s="189"/>
      <c r="Q202" s="189"/>
      <c r="R202" s="189"/>
      <c r="S202" s="189"/>
      <c r="T202" s="189"/>
      <c r="U202" s="189"/>
      <c r="V202" s="189"/>
      <c r="W202" s="189"/>
      <c r="X202" s="190"/>
      <c r="Y202" s="191">
        <f>SUM(Y201)</f>
        <v>5</v>
      </c>
      <c r="Z202" s="192"/>
      <c r="AA202" s="192"/>
      <c r="AB202" s="809"/>
      <c r="AC202" s="803" t="s">
        <v>320</v>
      </c>
      <c r="AD202" s="804"/>
      <c r="AE202" s="804"/>
      <c r="AF202" s="804"/>
      <c r="AG202" s="804"/>
      <c r="AH202" s="804"/>
      <c r="AI202" s="804"/>
      <c r="AJ202" s="804"/>
      <c r="AK202" s="804"/>
      <c r="AL202" s="804"/>
      <c r="AM202" s="804"/>
      <c r="AN202" s="804"/>
      <c r="AO202" s="804"/>
      <c r="AP202" s="804"/>
      <c r="AQ202" s="804"/>
      <c r="AR202" s="804"/>
      <c r="AS202" s="804"/>
      <c r="AT202" s="804"/>
      <c r="AU202" s="804"/>
      <c r="AV202" s="804"/>
      <c r="AW202" s="804"/>
      <c r="AX202" s="805"/>
    </row>
    <row r="203" spans="1:50" ht="24.75" customHeight="1" x14ac:dyDescent="0.15">
      <c r="A203" s="432"/>
      <c r="B203" s="433"/>
      <c r="C203" s="433"/>
      <c r="D203" s="433"/>
      <c r="E203" s="433"/>
      <c r="F203" s="434"/>
      <c r="G203" s="256" t="s">
        <v>315</v>
      </c>
      <c r="H203" s="183"/>
      <c r="I203" s="183"/>
      <c r="J203" s="183"/>
      <c r="K203" s="183"/>
      <c r="L203" s="183"/>
      <c r="M203" s="183"/>
      <c r="N203" s="183"/>
      <c r="O203" s="183"/>
      <c r="P203" s="183"/>
      <c r="Q203" s="183"/>
      <c r="R203" s="183"/>
      <c r="S203" s="183"/>
      <c r="T203" s="183"/>
      <c r="U203" s="183"/>
      <c r="V203" s="183"/>
      <c r="W203" s="183"/>
      <c r="X203" s="183"/>
      <c r="Y203" s="183"/>
      <c r="Z203" s="183"/>
      <c r="AA203" s="183"/>
      <c r="AB203" s="795"/>
      <c r="AC203" s="256" t="s">
        <v>42</v>
      </c>
      <c r="AD203" s="183"/>
      <c r="AE203" s="183"/>
      <c r="AF203" s="183"/>
      <c r="AG203" s="184"/>
      <c r="AH203" s="182" t="s">
        <v>80</v>
      </c>
      <c r="AI203" s="183"/>
      <c r="AJ203" s="183"/>
      <c r="AK203" s="183"/>
      <c r="AL203" s="183"/>
      <c r="AM203" s="183"/>
      <c r="AN203" s="183"/>
      <c r="AO203" s="183"/>
      <c r="AP203" s="183"/>
      <c r="AQ203" s="183"/>
      <c r="AR203" s="183"/>
      <c r="AS203" s="183"/>
      <c r="AT203" s="184"/>
      <c r="AU203" s="244" t="s">
        <v>81</v>
      </c>
      <c r="AV203" s="245"/>
      <c r="AW203" s="245"/>
      <c r="AX203" s="246"/>
    </row>
    <row r="204" spans="1:50" ht="24.75" customHeight="1" x14ac:dyDescent="0.15">
      <c r="A204" s="432"/>
      <c r="B204" s="433"/>
      <c r="C204" s="433"/>
      <c r="D204" s="433"/>
      <c r="E204" s="433"/>
      <c r="F204" s="434"/>
      <c r="G204" s="256" t="s">
        <v>42</v>
      </c>
      <c r="H204" s="183"/>
      <c r="I204" s="183"/>
      <c r="J204" s="183"/>
      <c r="K204" s="184"/>
      <c r="L204" s="182" t="s">
        <v>80</v>
      </c>
      <c r="M204" s="183"/>
      <c r="N204" s="183"/>
      <c r="O204" s="183"/>
      <c r="P204" s="183"/>
      <c r="Q204" s="183"/>
      <c r="R204" s="183"/>
      <c r="S204" s="183"/>
      <c r="T204" s="183"/>
      <c r="U204" s="183"/>
      <c r="V204" s="183"/>
      <c r="W204" s="183"/>
      <c r="X204" s="184"/>
      <c r="Y204" s="244" t="s">
        <v>81</v>
      </c>
      <c r="Z204" s="245"/>
      <c r="AA204" s="245"/>
      <c r="AB204" s="796"/>
      <c r="AC204" s="185" t="s">
        <v>169</v>
      </c>
      <c r="AD204" s="186"/>
      <c r="AE204" s="186"/>
      <c r="AF204" s="186"/>
      <c r="AG204" s="187"/>
      <c r="AH204" s="234" t="s">
        <v>207</v>
      </c>
      <c r="AI204" s="235"/>
      <c r="AJ204" s="235"/>
      <c r="AK204" s="235"/>
      <c r="AL204" s="235"/>
      <c r="AM204" s="235"/>
      <c r="AN204" s="235"/>
      <c r="AO204" s="235"/>
      <c r="AP204" s="235"/>
      <c r="AQ204" s="235"/>
      <c r="AR204" s="235"/>
      <c r="AS204" s="235"/>
      <c r="AT204" s="236"/>
      <c r="AU204" s="191">
        <v>5</v>
      </c>
      <c r="AV204" s="192"/>
      <c r="AW204" s="192"/>
      <c r="AX204" s="193"/>
    </row>
    <row r="205" spans="1:50" ht="30" customHeight="1" x14ac:dyDescent="0.15">
      <c r="A205" s="432"/>
      <c r="B205" s="433"/>
      <c r="C205" s="433"/>
      <c r="D205" s="433"/>
      <c r="E205" s="433"/>
      <c r="F205" s="434"/>
      <c r="G205" s="260" t="s">
        <v>159</v>
      </c>
      <c r="H205" s="261"/>
      <c r="I205" s="261"/>
      <c r="J205" s="261"/>
      <c r="K205" s="655"/>
      <c r="L205" s="234" t="s">
        <v>189</v>
      </c>
      <c r="M205" s="235"/>
      <c r="N205" s="235"/>
      <c r="O205" s="235"/>
      <c r="P205" s="235"/>
      <c r="Q205" s="235"/>
      <c r="R205" s="235"/>
      <c r="S205" s="235"/>
      <c r="T205" s="235"/>
      <c r="U205" s="235"/>
      <c r="V205" s="235"/>
      <c r="W205" s="235"/>
      <c r="X205" s="236"/>
      <c r="Y205" s="237">
        <v>5</v>
      </c>
      <c r="Z205" s="238"/>
      <c r="AA205" s="238"/>
      <c r="AB205" s="862"/>
      <c r="AC205" s="185" t="s">
        <v>21</v>
      </c>
      <c r="AD205" s="186"/>
      <c r="AE205" s="186"/>
      <c r="AF205" s="186"/>
      <c r="AG205" s="187"/>
      <c r="AH205" s="188"/>
      <c r="AI205" s="189"/>
      <c r="AJ205" s="189"/>
      <c r="AK205" s="189"/>
      <c r="AL205" s="189"/>
      <c r="AM205" s="189"/>
      <c r="AN205" s="189"/>
      <c r="AO205" s="189"/>
      <c r="AP205" s="189"/>
      <c r="AQ205" s="189"/>
      <c r="AR205" s="189"/>
      <c r="AS205" s="189"/>
      <c r="AT205" s="190"/>
      <c r="AU205" s="191">
        <f>SUM(AU204)</f>
        <v>5</v>
      </c>
      <c r="AV205" s="192"/>
      <c r="AW205" s="192"/>
      <c r="AX205" s="193"/>
    </row>
    <row r="206" spans="1:50" ht="25.5" customHeight="1" x14ac:dyDescent="0.15">
      <c r="A206" s="432"/>
      <c r="B206" s="433"/>
      <c r="C206" s="433"/>
      <c r="D206" s="433"/>
      <c r="E206" s="433"/>
      <c r="F206" s="434"/>
      <c r="G206" s="185" t="s">
        <v>21</v>
      </c>
      <c r="H206" s="186"/>
      <c r="I206" s="186"/>
      <c r="J206" s="186"/>
      <c r="K206" s="187"/>
      <c r="L206" s="188"/>
      <c r="M206" s="189"/>
      <c r="N206" s="189"/>
      <c r="O206" s="189"/>
      <c r="P206" s="189"/>
      <c r="Q206" s="189"/>
      <c r="R206" s="189"/>
      <c r="S206" s="189"/>
      <c r="T206" s="189"/>
      <c r="U206" s="189"/>
      <c r="V206" s="189"/>
      <c r="W206" s="189"/>
      <c r="X206" s="190"/>
      <c r="Y206" s="191">
        <f>SUM(Y205)</f>
        <v>5</v>
      </c>
      <c r="Z206" s="192"/>
      <c r="AA206" s="192"/>
      <c r="AB206" s="809"/>
      <c r="AC206" s="806" t="s">
        <v>321</v>
      </c>
      <c r="AD206" s="807"/>
      <c r="AE206" s="807"/>
      <c r="AF206" s="807"/>
      <c r="AG206" s="807"/>
      <c r="AH206" s="807"/>
      <c r="AI206" s="807"/>
      <c r="AJ206" s="807"/>
      <c r="AK206" s="807"/>
      <c r="AL206" s="807"/>
      <c r="AM206" s="807"/>
      <c r="AN206" s="807"/>
      <c r="AO206" s="807"/>
      <c r="AP206" s="807"/>
      <c r="AQ206" s="807"/>
      <c r="AR206" s="807"/>
      <c r="AS206" s="807"/>
      <c r="AT206" s="807"/>
      <c r="AU206" s="807"/>
      <c r="AV206" s="807"/>
      <c r="AW206" s="807"/>
      <c r="AX206" s="808"/>
    </row>
    <row r="207" spans="1:50" ht="24.75" customHeight="1" x14ac:dyDescent="0.15">
      <c r="A207" s="432"/>
      <c r="B207" s="433"/>
      <c r="C207" s="433"/>
      <c r="D207" s="433"/>
      <c r="E207" s="433"/>
      <c r="F207" s="434"/>
      <c r="G207" s="256" t="s">
        <v>316</v>
      </c>
      <c r="H207" s="183"/>
      <c r="I207" s="183"/>
      <c r="J207" s="183"/>
      <c r="K207" s="183"/>
      <c r="L207" s="183"/>
      <c r="M207" s="183"/>
      <c r="N207" s="183"/>
      <c r="O207" s="183"/>
      <c r="P207" s="183"/>
      <c r="Q207" s="183"/>
      <c r="R207" s="183"/>
      <c r="S207" s="183"/>
      <c r="T207" s="183"/>
      <c r="U207" s="183"/>
      <c r="V207" s="183"/>
      <c r="W207" s="183"/>
      <c r="X207" s="183"/>
      <c r="Y207" s="183"/>
      <c r="Z207" s="183"/>
      <c r="AA207" s="183"/>
      <c r="AB207" s="795"/>
      <c r="AC207" s="256" t="s">
        <v>42</v>
      </c>
      <c r="AD207" s="183"/>
      <c r="AE207" s="183"/>
      <c r="AF207" s="183"/>
      <c r="AG207" s="184"/>
      <c r="AH207" s="182" t="s">
        <v>80</v>
      </c>
      <c r="AI207" s="183"/>
      <c r="AJ207" s="183"/>
      <c r="AK207" s="183"/>
      <c r="AL207" s="183"/>
      <c r="AM207" s="183"/>
      <c r="AN207" s="183"/>
      <c r="AO207" s="183"/>
      <c r="AP207" s="183"/>
      <c r="AQ207" s="183"/>
      <c r="AR207" s="183"/>
      <c r="AS207" s="183"/>
      <c r="AT207" s="184"/>
      <c r="AU207" s="244" t="s">
        <v>81</v>
      </c>
      <c r="AV207" s="245"/>
      <c r="AW207" s="245"/>
      <c r="AX207" s="246"/>
    </row>
    <row r="208" spans="1:50" ht="24.75" customHeight="1" x14ac:dyDescent="0.15">
      <c r="A208" s="432"/>
      <c r="B208" s="433"/>
      <c r="C208" s="433"/>
      <c r="D208" s="433"/>
      <c r="E208" s="433"/>
      <c r="F208" s="434"/>
      <c r="G208" s="256" t="s">
        <v>42</v>
      </c>
      <c r="H208" s="183"/>
      <c r="I208" s="183"/>
      <c r="J208" s="183"/>
      <c r="K208" s="184"/>
      <c r="L208" s="182" t="s">
        <v>80</v>
      </c>
      <c r="M208" s="183"/>
      <c r="N208" s="183"/>
      <c r="O208" s="183"/>
      <c r="P208" s="183"/>
      <c r="Q208" s="183"/>
      <c r="R208" s="183"/>
      <c r="S208" s="183"/>
      <c r="T208" s="183"/>
      <c r="U208" s="183"/>
      <c r="V208" s="183"/>
      <c r="W208" s="183"/>
      <c r="X208" s="184"/>
      <c r="Y208" s="244" t="s">
        <v>81</v>
      </c>
      <c r="Z208" s="245"/>
      <c r="AA208" s="245"/>
      <c r="AB208" s="796"/>
      <c r="AC208" s="260" t="s">
        <v>166</v>
      </c>
      <c r="AD208" s="261"/>
      <c r="AE208" s="261"/>
      <c r="AF208" s="261"/>
      <c r="AG208" s="655"/>
      <c r="AH208" s="656" t="s">
        <v>209</v>
      </c>
      <c r="AI208" s="657"/>
      <c r="AJ208" s="657"/>
      <c r="AK208" s="657"/>
      <c r="AL208" s="657"/>
      <c r="AM208" s="657"/>
      <c r="AN208" s="657"/>
      <c r="AO208" s="657"/>
      <c r="AP208" s="657"/>
      <c r="AQ208" s="657"/>
      <c r="AR208" s="657"/>
      <c r="AS208" s="657"/>
      <c r="AT208" s="658"/>
      <c r="AU208" s="191">
        <v>1</v>
      </c>
      <c r="AV208" s="192"/>
      <c r="AW208" s="192"/>
      <c r="AX208" s="193"/>
    </row>
    <row r="209" spans="1:50" ht="24.75" customHeight="1" x14ac:dyDescent="0.15">
      <c r="A209" s="432"/>
      <c r="B209" s="433"/>
      <c r="C209" s="433"/>
      <c r="D209" s="433"/>
      <c r="E209" s="433"/>
      <c r="F209" s="434"/>
      <c r="G209" s="260" t="s">
        <v>190</v>
      </c>
      <c r="H209" s="261"/>
      <c r="I209" s="261"/>
      <c r="J209" s="261"/>
      <c r="K209" s="655"/>
      <c r="L209" s="656" t="s">
        <v>191</v>
      </c>
      <c r="M209" s="657"/>
      <c r="N209" s="657"/>
      <c r="O209" s="657"/>
      <c r="P209" s="657"/>
      <c r="Q209" s="657"/>
      <c r="R209" s="657"/>
      <c r="S209" s="657"/>
      <c r="T209" s="657"/>
      <c r="U209" s="657"/>
      <c r="V209" s="657"/>
      <c r="W209" s="657"/>
      <c r="X209" s="658"/>
      <c r="Y209" s="191">
        <v>39</v>
      </c>
      <c r="Z209" s="192"/>
      <c r="AA209" s="192"/>
      <c r="AB209" s="809"/>
      <c r="AC209" s="185" t="s">
        <v>21</v>
      </c>
      <c r="AD209" s="186"/>
      <c r="AE209" s="186"/>
      <c r="AF209" s="186"/>
      <c r="AG209" s="187"/>
      <c r="AH209" s="188"/>
      <c r="AI209" s="189"/>
      <c r="AJ209" s="189"/>
      <c r="AK209" s="189"/>
      <c r="AL209" s="189"/>
      <c r="AM209" s="189"/>
      <c r="AN209" s="189"/>
      <c r="AO209" s="189"/>
      <c r="AP209" s="189"/>
      <c r="AQ209" s="189"/>
      <c r="AR209" s="189"/>
      <c r="AS209" s="189"/>
      <c r="AT209" s="190"/>
      <c r="AU209" s="191">
        <f>SUM(AU208)</f>
        <v>1</v>
      </c>
      <c r="AV209" s="192"/>
      <c r="AW209" s="192"/>
      <c r="AX209" s="193"/>
    </row>
    <row r="210" spans="1:50" ht="24.75" customHeight="1" x14ac:dyDescent="0.15">
      <c r="A210" s="432"/>
      <c r="B210" s="433"/>
      <c r="C210" s="433"/>
      <c r="D210" s="433"/>
      <c r="E210" s="433"/>
      <c r="F210" s="434"/>
      <c r="G210" s="185" t="s">
        <v>21</v>
      </c>
      <c r="H210" s="186"/>
      <c r="I210" s="186"/>
      <c r="J210" s="186"/>
      <c r="K210" s="187"/>
      <c r="L210" s="188"/>
      <c r="M210" s="189"/>
      <c r="N210" s="189"/>
      <c r="O210" s="189"/>
      <c r="P210" s="189"/>
      <c r="Q210" s="189"/>
      <c r="R210" s="189"/>
      <c r="S210" s="189"/>
      <c r="T210" s="189"/>
      <c r="U210" s="189"/>
      <c r="V210" s="189"/>
      <c r="W210" s="189"/>
      <c r="X210" s="190"/>
      <c r="Y210" s="191">
        <f>SUM(Y209)</f>
        <v>39</v>
      </c>
      <c r="Z210" s="192"/>
      <c r="AA210" s="192"/>
      <c r="AB210" s="809"/>
      <c r="AC210" s="30"/>
      <c r="AD210" s="31"/>
      <c r="AE210" s="31"/>
      <c r="AF210" s="31"/>
      <c r="AG210" s="31"/>
      <c r="AH210" s="32"/>
      <c r="AI210" s="32"/>
      <c r="AJ210" s="32"/>
      <c r="AK210" s="32"/>
      <c r="AL210" s="32"/>
      <c r="AM210" s="32"/>
      <c r="AN210" s="32"/>
      <c r="AO210" s="32"/>
      <c r="AP210" s="32"/>
      <c r="AQ210" s="32"/>
      <c r="AR210" s="32"/>
      <c r="AS210" s="32"/>
      <c r="AT210" s="32"/>
      <c r="AU210" s="33"/>
      <c r="AV210" s="33"/>
      <c r="AW210" s="33"/>
      <c r="AX210" s="34"/>
    </row>
    <row r="211" spans="1:50" ht="24.75" customHeight="1" x14ac:dyDescent="0.15">
      <c r="A211" s="432"/>
      <c r="B211" s="433"/>
      <c r="C211" s="433"/>
      <c r="D211" s="433"/>
      <c r="E211" s="433"/>
      <c r="F211" s="434"/>
      <c r="G211" s="256" t="s">
        <v>317</v>
      </c>
      <c r="H211" s="183"/>
      <c r="I211" s="183"/>
      <c r="J211" s="183"/>
      <c r="K211" s="183"/>
      <c r="L211" s="183"/>
      <c r="M211" s="183"/>
      <c r="N211" s="183"/>
      <c r="O211" s="183"/>
      <c r="P211" s="183"/>
      <c r="Q211" s="183"/>
      <c r="R211" s="183"/>
      <c r="S211" s="183"/>
      <c r="T211" s="183"/>
      <c r="U211" s="183"/>
      <c r="V211" s="183"/>
      <c r="W211" s="183"/>
      <c r="X211" s="183"/>
      <c r="Y211" s="183"/>
      <c r="Z211" s="183"/>
      <c r="AA211" s="183"/>
      <c r="AB211" s="795"/>
      <c r="AC211" s="35"/>
      <c r="AD211" s="58"/>
      <c r="AE211" s="58"/>
      <c r="AF211" s="58"/>
      <c r="AG211" s="58"/>
      <c r="AH211" s="26"/>
      <c r="AI211" s="26"/>
      <c r="AJ211" s="26"/>
      <c r="AK211" s="26"/>
      <c r="AL211" s="26"/>
      <c r="AM211" s="26"/>
      <c r="AN211" s="26"/>
      <c r="AO211" s="26"/>
      <c r="AP211" s="26"/>
      <c r="AQ211" s="26"/>
      <c r="AR211" s="26"/>
      <c r="AS211" s="26"/>
      <c r="AT211" s="26"/>
      <c r="AU211" s="29"/>
      <c r="AV211" s="29"/>
      <c r="AW211" s="29"/>
      <c r="AX211" s="36"/>
    </row>
    <row r="212" spans="1:50" ht="24.75" customHeight="1" x14ac:dyDescent="0.15">
      <c r="A212" s="432"/>
      <c r="B212" s="433"/>
      <c r="C212" s="433"/>
      <c r="D212" s="433"/>
      <c r="E212" s="433"/>
      <c r="F212" s="434"/>
      <c r="G212" s="256" t="s">
        <v>42</v>
      </c>
      <c r="H212" s="183"/>
      <c r="I212" s="183"/>
      <c r="J212" s="183"/>
      <c r="K212" s="184"/>
      <c r="L212" s="182" t="s">
        <v>80</v>
      </c>
      <c r="M212" s="183"/>
      <c r="N212" s="183"/>
      <c r="O212" s="183"/>
      <c r="P212" s="183"/>
      <c r="Q212" s="183"/>
      <c r="R212" s="183"/>
      <c r="S212" s="183"/>
      <c r="T212" s="183"/>
      <c r="U212" s="183"/>
      <c r="V212" s="183"/>
      <c r="W212" s="183"/>
      <c r="X212" s="184"/>
      <c r="Y212" s="244" t="s">
        <v>81</v>
      </c>
      <c r="Z212" s="245"/>
      <c r="AA212" s="245"/>
      <c r="AB212" s="796"/>
      <c r="AC212" s="35"/>
      <c r="AD212" s="58"/>
      <c r="AE212" s="58"/>
      <c r="AF212" s="58"/>
      <c r="AG212" s="58"/>
      <c r="AH212" s="26"/>
      <c r="AI212" s="26"/>
      <c r="AJ212" s="26"/>
      <c r="AK212" s="26"/>
      <c r="AL212" s="26"/>
      <c r="AM212" s="26"/>
      <c r="AN212" s="26"/>
      <c r="AO212" s="26"/>
      <c r="AP212" s="26"/>
      <c r="AQ212" s="26"/>
      <c r="AR212" s="26"/>
      <c r="AS212" s="26"/>
      <c r="AT212" s="26"/>
      <c r="AU212" s="29"/>
      <c r="AV212" s="29"/>
      <c r="AW212" s="29"/>
      <c r="AX212" s="36"/>
    </row>
    <row r="213" spans="1:50" ht="24.75" customHeight="1" x14ac:dyDescent="0.15">
      <c r="A213" s="432"/>
      <c r="B213" s="433"/>
      <c r="C213" s="433"/>
      <c r="D213" s="433"/>
      <c r="E213" s="433"/>
      <c r="F213" s="434"/>
      <c r="G213" s="797" t="s">
        <v>192</v>
      </c>
      <c r="H213" s="135"/>
      <c r="I213" s="135"/>
      <c r="J213" s="135"/>
      <c r="K213" s="136"/>
      <c r="L213" s="250" t="s">
        <v>193</v>
      </c>
      <c r="M213" s="798"/>
      <c r="N213" s="798"/>
      <c r="O213" s="798"/>
      <c r="P213" s="798"/>
      <c r="Q213" s="798"/>
      <c r="R213" s="798"/>
      <c r="S213" s="798"/>
      <c r="T213" s="798"/>
      <c r="U213" s="798"/>
      <c r="V213" s="798"/>
      <c r="W213" s="798"/>
      <c r="X213" s="799"/>
      <c r="Y213" s="800">
        <v>4</v>
      </c>
      <c r="Z213" s="801"/>
      <c r="AA213" s="801"/>
      <c r="AB213" s="802"/>
      <c r="AC213" s="35"/>
      <c r="AD213" s="58"/>
      <c r="AE213" s="58"/>
      <c r="AF213" s="58"/>
      <c r="AG213" s="58"/>
      <c r="AH213" s="26"/>
      <c r="AI213" s="26"/>
      <c r="AJ213" s="26"/>
      <c r="AK213" s="26"/>
      <c r="AL213" s="26"/>
      <c r="AM213" s="26"/>
      <c r="AN213" s="26"/>
      <c r="AO213" s="26"/>
      <c r="AP213" s="26"/>
      <c r="AQ213" s="26"/>
      <c r="AR213" s="26"/>
      <c r="AS213" s="26"/>
      <c r="AT213" s="26"/>
      <c r="AU213" s="29"/>
      <c r="AV213" s="29"/>
      <c r="AW213" s="29"/>
      <c r="AX213" s="36"/>
    </row>
    <row r="214" spans="1:50" ht="24.75" customHeight="1" x14ac:dyDescent="0.15">
      <c r="A214" s="432"/>
      <c r="B214" s="433"/>
      <c r="C214" s="433"/>
      <c r="D214" s="433"/>
      <c r="E214" s="433"/>
      <c r="F214" s="434"/>
      <c r="G214" s="837" t="s">
        <v>160</v>
      </c>
      <c r="H214" s="838"/>
      <c r="I214" s="838"/>
      <c r="J214" s="838"/>
      <c r="K214" s="839"/>
      <c r="L214" s="840" t="s">
        <v>194</v>
      </c>
      <c r="M214" s="841"/>
      <c r="N214" s="841"/>
      <c r="O214" s="841"/>
      <c r="P214" s="841"/>
      <c r="Q214" s="841"/>
      <c r="R214" s="841"/>
      <c r="S214" s="841"/>
      <c r="T214" s="841"/>
      <c r="U214" s="841"/>
      <c r="V214" s="841"/>
      <c r="W214" s="841"/>
      <c r="X214" s="842"/>
      <c r="Y214" s="843">
        <v>0.7</v>
      </c>
      <c r="Z214" s="844"/>
      <c r="AA214" s="844"/>
      <c r="AB214" s="845"/>
      <c r="AC214" s="35"/>
      <c r="AD214" s="58"/>
      <c r="AE214" s="58"/>
      <c r="AF214" s="58"/>
      <c r="AG214" s="58"/>
      <c r="AH214" s="26"/>
      <c r="AI214" s="26"/>
      <c r="AJ214" s="26"/>
      <c r="AK214" s="26"/>
      <c r="AL214" s="26"/>
      <c r="AM214" s="26"/>
      <c r="AN214" s="26"/>
      <c r="AO214" s="26"/>
      <c r="AP214" s="26"/>
      <c r="AQ214" s="26"/>
      <c r="AR214" s="26"/>
      <c r="AS214" s="26"/>
      <c r="AT214" s="26"/>
      <c r="AU214" s="29"/>
      <c r="AV214" s="29"/>
      <c r="AW214" s="29"/>
      <c r="AX214" s="36"/>
    </row>
    <row r="215" spans="1:50" ht="24.75" customHeight="1" x14ac:dyDescent="0.15">
      <c r="A215" s="432"/>
      <c r="B215" s="433"/>
      <c r="C215" s="433"/>
      <c r="D215" s="433"/>
      <c r="E215" s="433"/>
      <c r="F215" s="434"/>
      <c r="G215" s="185" t="s">
        <v>21</v>
      </c>
      <c r="H215" s="186"/>
      <c r="I215" s="186"/>
      <c r="J215" s="186"/>
      <c r="K215" s="187"/>
      <c r="L215" s="188"/>
      <c r="M215" s="189"/>
      <c r="N215" s="189"/>
      <c r="O215" s="189"/>
      <c r="P215" s="189"/>
      <c r="Q215" s="189"/>
      <c r="R215" s="189"/>
      <c r="S215" s="189"/>
      <c r="T215" s="189"/>
      <c r="U215" s="189"/>
      <c r="V215" s="189"/>
      <c r="W215" s="189"/>
      <c r="X215" s="190"/>
      <c r="Y215" s="191">
        <f>SUM(Y213:AB214)</f>
        <v>4.7</v>
      </c>
      <c r="Z215" s="192"/>
      <c r="AA215" s="192"/>
      <c r="AB215" s="809"/>
      <c r="AC215" s="35"/>
      <c r="AD215" s="58"/>
      <c r="AE215" s="58"/>
      <c r="AF215" s="58"/>
      <c r="AG215" s="58"/>
      <c r="AH215" s="26"/>
      <c r="AI215" s="26"/>
      <c r="AJ215" s="26"/>
      <c r="AK215" s="26"/>
      <c r="AL215" s="26"/>
      <c r="AM215" s="26"/>
      <c r="AN215" s="26"/>
      <c r="AO215" s="26"/>
      <c r="AP215" s="26"/>
      <c r="AQ215" s="26"/>
      <c r="AR215" s="26"/>
      <c r="AS215" s="26"/>
      <c r="AT215" s="26"/>
      <c r="AU215" s="29"/>
      <c r="AV215" s="29"/>
      <c r="AW215" s="29"/>
      <c r="AX215" s="36"/>
    </row>
    <row r="216" spans="1:50" ht="30" customHeight="1" x14ac:dyDescent="0.15">
      <c r="A216" s="432"/>
      <c r="B216" s="433"/>
      <c r="C216" s="433"/>
      <c r="D216" s="433"/>
      <c r="E216" s="433"/>
      <c r="F216" s="434"/>
      <c r="G216" s="256" t="s">
        <v>318</v>
      </c>
      <c r="H216" s="183"/>
      <c r="I216" s="183"/>
      <c r="J216" s="183"/>
      <c r="K216" s="183"/>
      <c r="L216" s="183"/>
      <c r="M216" s="183"/>
      <c r="N216" s="183"/>
      <c r="O216" s="183"/>
      <c r="P216" s="183"/>
      <c r="Q216" s="183"/>
      <c r="R216" s="183"/>
      <c r="S216" s="183"/>
      <c r="T216" s="183"/>
      <c r="U216" s="183"/>
      <c r="V216" s="183"/>
      <c r="W216" s="183"/>
      <c r="X216" s="183"/>
      <c r="Y216" s="183"/>
      <c r="Z216" s="183"/>
      <c r="AA216" s="183"/>
      <c r="AB216" s="795"/>
      <c r="AC216" s="37"/>
      <c r="AD216" s="25"/>
      <c r="AE216" s="25"/>
      <c r="AF216" s="25"/>
      <c r="AG216" s="25"/>
      <c r="AH216" s="25"/>
      <c r="AI216" s="25"/>
      <c r="AJ216" s="25"/>
      <c r="AK216" s="25"/>
      <c r="AL216" s="25"/>
      <c r="AM216" s="25"/>
      <c r="AN216" s="25"/>
      <c r="AO216" s="25"/>
      <c r="AP216" s="25"/>
      <c r="AQ216" s="25"/>
      <c r="AR216" s="25"/>
      <c r="AS216" s="25"/>
      <c r="AT216" s="25"/>
      <c r="AU216" s="25"/>
      <c r="AV216" s="25"/>
      <c r="AW216" s="25"/>
      <c r="AX216" s="38"/>
    </row>
    <row r="217" spans="1:50" ht="24.75" customHeight="1" x14ac:dyDescent="0.15">
      <c r="A217" s="432"/>
      <c r="B217" s="433"/>
      <c r="C217" s="433"/>
      <c r="D217" s="433"/>
      <c r="E217" s="433"/>
      <c r="F217" s="434"/>
      <c r="G217" s="256" t="s">
        <v>42</v>
      </c>
      <c r="H217" s="183"/>
      <c r="I217" s="183"/>
      <c r="J217" s="183"/>
      <c r="K217" s="184"/>
      <c r="L217" s="182" t="s">
        <v>80</v>
      </c>
      <c r="M217" s="183"/>
      <c r="N217" s="183"/>
      <c r="O217" s="183"/>
      <c r="P217" s="183"/>
      <c r="Q217" s="183"/>
      <c r="R217" s="183"/>
      <c r="S217" s="183"/>
      <c r="T217" s="183"/>
      <c r="U217" s="183"/>
      <c r="V217" s="183"/>
      <c r="W217" s="183"/>
      <c r="X217" s="184"/>
      <c r="Y217" s="244" t="s">
        <v>81</v>
      </c>
      <c r="Z217" s="245"/>
      <c r="AA217" s="245"/>
      <c r="AB217" s="796"/>
      <c r="AC217" s="39"/>
      <c r="AD217" s="19"/>
      <c r="AE217" s="19"/>
      <c r="AF217" s="19"/>
      <c r="AG217" s="19"/>
      <c r="AH217" s="19"/>
      <c r="AI217" s="19"/>
      <c r="AJ217" s="19"/>
      <c r="AK217" s="19"/>
      <c r="AL217" s="19"/>
      <c r="AM217" s="19"/>
      <c r="AN217" s="19"/>
      <c r="AO217" s="19"/>
      <c r="AP217" s="19"/>
      <c r="AQ217" s="19"/>
      <c r="AR217" s="19"/>
      <c r="AS217" s="19"/>
      <c r="AT217" s="19"/>
      <c r="AU217" s="26"/>
      <c r="AV217" s="26"/>
      <c r="AW217" s="26"/>
      <c r="AX217" s="40"/>
    </row>
    <row r="218" spans="1:50" ht="24.75" customHeight="1" x14ac:dyDescent="0.15">
      <c r="A218" s="432"/>
      <c r="B218" s="433"/>
      <c r="C218" s="433"/>
      <c r="D218" s="433"/>
      <c r="E218" s="433"/>
      <c r="F218" s="434"/>
      <c r="G218" s="810" t="s">
        <v>195</v>
      </c>
      <c r="H218" s="811"/>
      <c r="I218" s="811"/>
      <c r="J218" s="811"/>
      <c r="K218" s="812"/>
      <c r="L218" s="813" t="s">
        <v>196</v>
      </c>
      <c r="M218" s="814"/>
      <c r="N218" s="814"/>
      <c r="O218" s="814"/>
      <c r="P218" s="814"/>
      <c r="Q218" s="814"/>
      <c r="R218" s="814"/>
      <c r="S218" s="814"/>
      <c r="T218" s="814"/>
      <c r="U218" s="814"/>
      <c r="V218" s="814"/>
      <c r="W218" s="814"/>
      <c r="X218" s="815"/>
      <c r="Y218" s="816">
        <v>2.286</v>
      </c>
      <c r="Z218" s="817"/>
      <c r="AA218" s="817"/>
      <c r="AB218" s="818"/>
      <c r="AC218" s="41"/>
      <c r="AD218" s="28"/>
      <c r="AE218" s="28"/>
      <c r="AF218" s="28"/>
      <c r="AG218" s="28"/>
      <c r="AH218" s="27"/>
      <c r="AI218" s="27"/>
      <c r="AJ218" s="27"/>
      <c r="AK218" s="27"/>
      <c r="AL218" s="27"/>
      <c r="AM218" s="27"/>
      <c r="AN218" s="27"/>
      <c r="AO218" s="27"/>
      <c r="AP218" s="27"/>
      <c r="AQ218" s="27"/>
      <c r="AR218" s="27"/>
      <c r="AS218" s="27"/>
      <c r="AT218" s="27"/>
      <c r="AU218" s="42"/>
      <c r="AV218" s="42"/>
      <c r="AW218" s="42"/>
      <c r="AX218" s="44"/>
    </row>
    <row r="219" spans="1:50" ht="24.75" customHeight="1" x14ac:dyDescent="0.15">
      <c r="A219" s="432"/>
      <c r="B219" s="433"/>
      <c r="C219" s="433"/>
      <c r="D219" s="433"/>
      <c r="E219" s="433"/>
      <c r="F219" s="434"/>
      <c r="G219" s="819" t="s">
        <v>197</v>
      </c>
      <c r="H219" s="820"/>
      <c r="I219" s="820"/>
      <c r="J219" s="820"/>
      <c r="K219" s="821"/>
      <c r="L219" s="822" t="s">
        <v>198</v>
      </c>
      <c r="M219" s="823"/>
      <c r="N219" s="823"/>
      <c r="O219" s="823"/>
      <c r="P219" s="823"/>
      <c r="Q219" s="823"/>
      <c r="R219" s="823"/>
      <c r="S219" s="823"/>
      <c r="T219" s="823"/>
      <c r="U219" s="823"/>
      <c r="V219" s="823"/>
      <c r="W219" s="823"/>
      <c r="X219" s="824"/>
      <c r="Y219" s="825">
        <v>1.7929999999999999</v>
      </c>
      <c r="Z219" s="826"/>
      <c r="AA219" s="826"/>
      <c r="AB219" s="827"/>
      <c r="AC219" s="41"/>
      <c r="AD219" s="28"/>
      <c r="AE219" s="28"/>
      <c r="AF219" s="28"/>
      <c r="AG219" s="28"/>
      <c r="AH219" s="27"/>
      <c r="AI219" s="27"/>
      <c r="AJ219" s="27"/>
      <c r="AK219" s="27"/>
      <c r="AL219" s="27"/>
      <c r="AM219" s="27"/>
      <c r="AN219" s="27"/>
      <c r="AO219" s="27"/>
      <c r="AP219" s="27"/>
      <c r="AQ219" s="27"/>
      <c r="AR219" s="27"/>
      <c r="AS219" s="27"/>
      <c r="AT219" s="27"/>
      <c r="AU219" s="43"/>
      <c r="AV219" s="43"/>
      <c r="AW219" s="43"/>
      <c r="AX219" s="45"/>
    </row>
    <row r="220" spans="1:50" ht="24.75" customHeight="1" x14ac:dyDescent="0.15">
      <c r="A220" s="432"/>
      <c r="B220" s="433"/>
      <c r="C220" s="433"/>
      <c r="D220" s="433"/>
      <c r="E220" s="433"/>
      <c r="F220" s="434"/>
      <c r="G220" s="819" t="s">
        <v>192</v>
      </c>
      <c r="H220" s="820"/>
      <c r="I220" s="820"/>
      <c r="J220" s="820"/>
      <c r="K220" s="821"/>
      <c r="L220" s="822" t="s">
        <v>199</v>
      </c>
      <c r="M220" s="823"/>
      <c r="N220" s="823"/>
      <c r="O220" s="823"/>
      <c r="P220" s="823"/>
      <c r="Q220" s="823"/>
      <c r="R220" s="823"/>
      <c r="S220" s="823"/>
      <c r="T220" s="823"/>
      <c r="U220" s="823"/>
      <c r="V220" s="823"/>
      <c r="W220" s="823"/>
      <c r="X220" s="824"/>
      <c r="Y220" s="828">
        <v>0.47</v>
      </c>
      <c r="Z220" s="829"/>
      <c r="AA220" s="829"/>
      <c r="AB220" s="830"/>
      <c r="AC220" s="35"/>
      <c r="AD220" s="58"/>
      <c r="AE220" s="58"/>
      <c r="AF220" s="58"/>
      <c r="AG220" s="58"/>
      <c r="AH220" s="26"/>
      <c r="AI220" s="26"/>
      <c r="AJ220" s="26"/>
      <c r="AK220" s="26"/>
      <c r="AL220" s="26"/>
      <c r="AM220" s="26"/>
      <c r="AN220" s="26"/>
      <c r="AO220" s="26"/>
      <c r="AP220" s="26"/>
      <c r="AQ220" s="26"/>
      <c r="AR220" s="26"/>
      <c r="AS220" s="26"/>
      <c r="AT220" s="26"/>
      <c r="AU220" s="29"/>
      <c r="AV220" s="29"/>
      <c r="AW220" s="29"/>
      <c r="AX220" s="36"/>
    </row>
    <row r="221" spans="1:50" ht="24.75" customHeight="1" x14ac:dyDescent="0.15">
      <c r="A221" s="432"/>
      <c r="B221" s="433"/>
      <c r="C221" s="433"/>
      <c r="D221" s="433"/>
      <c r="E221" s="433"/>
      <c r="F221" s="434"/>
      <c r="G221" s="819" t="s">
        <v>200</v>
      </c>
      <c r="H221" s="820"/>
      <c r="I221" s="820"/>
      <c r="J221" s="820"/>
      <c r="K221" s="821"/>
      <c r="L221" s="822" t="s">
        <v>201</v>
      </c>
      <c r="M221" s="823"/>
      <c r="N221" s="823"/>
      <c r="O221" s="823"/>
      <c r="P221" s="823"/>
      <c r="Q221" s="823"/>
      <c r="R221" s="823"/>
      <c r="S221" s="823"/>
      <c r="T221" s="823"/>
      <c r="U221" s="823"/>
      <c r="V221" s="823"/>
      <c r="W221" s="823"/>
      <c r="X221" s="824"/>
      <c r="Y221" s="828">
        <v>0.40899999999999997</v>
      </c>
      <c r="Z221" s="829"/>
      <c r="AA221" s="829"/>
      <c r="AB221" s="830"/>
      <c r="AC221" s="35"/>
      <c r="AD221" s="58"/>
      <c r="AE221" s="58"/>
      <c r="AF221" s="58"/>
      <c r="AG221" s="58"/>
      <c r="AH221" s="26"/>
      <c r="AI221" s="26"/>
      <c r="AJ221" s="26"/>
      <c r="AK221" s="26"/>
      <c r="AL221" s="26"/>
      <c r="AM221" s="26"/>
      <c r="AN221" s="26"/>
      <c r="AO221" s="26"/>
      <c r="AP221" s="26"/>
      <c r="AQ221" s="26"/>
      <c r="AR221" s="26"/>
      <c r="AS221" s="26"/>
      <c r="AT221" s="26"/>
      <c r="AU221" s="29"/>
      <c r="AV221" s="29"/>
      <c r="AW221" s="29"/>
      <c r="AX221" s="36"/>
    </row>
    <row r="222" spans="1:50" ht="24.75" customHeight="1" x14ac:dyDescent="0.15">
      <c r="A222" s="432"/>
      <c r="B222" s="433"/>
      <c r="C222" s="433"/>
      <c r="D222" s="433"/>
      <c r="E222" s="433"/>
      <c r="F222" s="434"/>
      <c r="G222" s="819" t="s">
        <v>202</v>
      </c>
      <c r="H222" s="820"/>
      <c r="I222" s="820"/>
      <c r="J222" s="820"/>
      <c r="K222" s="821"/>
      <c r="L222" s="822" t="s">
        <v>203</v>
      </c>
      <c r="M222" s="823"/>
      <c r="N222" s="823"/>
      <c r="O222" s="823"/>
      <c r="P222" s="823"/>
      <c r="Q222" s="823"/>
      <c r="R222" s="823"/>
      <c r="S222" s="823"/>
      <c r="T222" s="823"/>
      <c r="U222" s="823"/>
      <c r="V222" s="823"/>
      <c r="W222" s="823"/>
      <c r="X222" s="824"/>
      <c r="Y222" s="828">
        <v>0.24199999999999999</v>
      </c>
      <c r="Z222" s="829"/>
      <c r="AA222" s="829"/>
      <c r="AB222" s="830"/>
      <c r="AC222" s="35"/>
      <c r="AD222" s="58"/>
      <c r="AE222" s="58"/>
      <c r="AF222" s="58"/>
      <c r="AG222" s="58"/>
      <c r="AH222" s="26"/>
      <c r="AI222" s="26"/>
      <c r="AJ222" s="26"/>
      <c r="AK222" s="26"/>
      <c r="AL222" s="26"/>
      <c r="AM222" s="26"/>
      <c r="AN222" s="26"/>
      <c r="AO222" s="26"/>
      <c r="AP222" s="26"/>
      <c r="AQ222" s="26"/>
      <c r="AR222" s="26"/>
      <c r="AS222" s="26"/>
      <c r="AT222" s="26"/>
      <c r="AU222" s="29"/>
      <c r="AV222" s="29"/>
      <c r="AW222" s="29"/>
      <c r="AX222" s="36"/>
    </row>
    <row r="223" spans="1:50" ht="24.75" customHeight="1" x14ac:dyDescent="0.15">
      <c r="A223" s="432"/>
      <c r="B223" s="433"/>
      <c r="C223" s="433"/>
      <c r="D223" s="433"/>
      <c r="E223" s="433"/>
      <c r="F223" s="434"/>
      <c r="G223" s="846" t="s">
        <v>160</v>
      </c>
      <c r="H223" s="847"/>
      <c r="I223" s="847"/>
      <c r="J223" s="847"/>
      <c r="K223" s="848"/>
      <c r="L223" s="849" t="s">
        <v>204</v>
      </c>
      <c r="M223" s="850"/>
      <c r="N223" s="850"/>
      <c r="O223" s="850"/>
      <c r="P223" s="850"/>
      <c r="Q223" s="850"/>
      <c r="R223" s="850"/>
      <c r="S223" s="850"/>
      <c r="T223" s="850"/>
      <c r="U223" s="850"/>
      <c r="V223" s="850"/>
      <c r="W223" s="850"/>
      <c r="X223" s="851"/>
      <c r="Y223" s="852">
        <v>0.13900000000000001</v>
      </c>
      <c r="Z223" s="853"/>
      <c r="AA223" s="853"/>
      <c r="AB223" s="854"/>
      <c r="AC223" s="35"/>
      <c r="AD223" s="58"/>
      <c r="AE223" s="58"/>
      <c r="AF223" s="58"/>
      <c r="AG223" s="58"/>
      <c r="AH223" s="26"/>
      <c r="AI223" s="26"/>
      <c r="AJ223" s="26"/>
      <c r="AK223" s="26"/>
      <c r="AL223" s="26"/>
      <c r="AM223" s="26"/>
      <c r="AN223" s="26"/>
      <c r="AO223" s="26"/>
      <c r="AP223" s="26"/>
      <c r="AQ223" s="26"/>
      <c r="AR223" s="26"/>
      <c r="AS223" s="26"/>
      <c r="AT223" s="26"/>
      <c r="AU223" s="29"/>
      <c r="AV223" s="29"/>
      <c r="AW223" s="29"/>
      <c r="AX223" s="36"/>
    </row>
    <row r="224" spans="1:50" ht="24.75" customHeight="1" thickBot="1" x14ac:dyDescent="0.2">
      <c r="A224" s="647"/>
      <c r="B224" s="648"/>
      <c r="C224" s="648"/>
      <c r="D224" s="648"/>
      <c r="E224" s="648"/>
      <c r="F224" s="649"/>
      <c r="G224" s="855" t="s">
        <v>21</v>
      </c>
      <c r="H224" s="633"/>
      <c r="I224" s="633"/>
      <c r="J224" s="633"/>
      <c r="K224" s="634"/>
      <c r="L224" s="856"/>
      <c r="M224" s="857"/>
      <c r="N224" s="857"/>
      <c r="O224" s="857"/>
      <c r="P224" s="857"/>
      <c r="Q224" s="857"/>
      <c r="R224" s="857"/>
      <c r="S224" s="857"/>
      <c r="T224" s="857"/>
      <c r="U224" s="857"/>
      <c r="V224" s="857"/>
      <c r="W224" s="857"/>
      <c r="X224" s="858"/>
      <c r="Y224" s="859">
        <f>SUM(Y217:AB222)</f>
        <v>5.1999999999999993</v>
      </c>
      <c r="Z224" s="860"/>
      <c r="AA224" s="860"/>
      <c r="AB224" s="861"/>
      <c r="AC224" s="46"/>
      <c r="AD224" s="47"/>
      <c r="AE224" s="47"/>
      <c r="AF224" s="47"/>
      <c r="AG224" s="47"/>
      <c r="AH224" s="48"/>
      <c r="AI224" s="48"/>
      <c r="AJ224" s="48"/>
      <c r="AK224" s="48"/>
      <c r="AL224" s="48"/>
      <c r="AM224" s="48"/>
      <c r="AN224" s="48"/>
      <c r="AO224" s="48"/>
      <c r="AP224" s="48"/>
      <c r="AQ224" s="48"/>
      <c r="AR224" s="48"/>
      <c r="AS224" s="48"/>
      <c r="AT224" s="48"/>
      <c r="AU224" s="49"/>
      <c r="AV224" s="49"/>
      <c r="AW224" s="49"/>
      <c r="AX224" s="50"/>
    </row>
    <row r="225" spans="1:50" x14ac:dyDescent="0.15">
      <c r="A225" s="1"/>
      <c r="B225" s="1"/>
      <c r="C225" s="1"/>
      <c r="D225" s="1"/>
      <c r="E225" s="1"/>
      <c r="F225" s="1"/>
      <c r="G225" s="57"/>
      <c r="H225" s="57"/>
      <c r="I225" s="57"/>
      <c r="J225" s="57"/>
      <c r="K225" s="57"/>
      <c r="L225" s="2"/>
      <c r="M225" s="57"/>
      <c r="N225" s="57"/>
      <c r="O225" s="57"/>
      <c r="P225" s="57"/>
      <c r="Q225" s="57"/>
      <c r="R225" s="57"/>
      <c r="S225" s="57"/>
      <c r="T225" s="57"/>
      <c r="U225" s="57"/>
      <c r="V225" s="57"/>
      <c r="W225" s="57"/>
      <c r="X225" s="57"/>
      <c r="Y225" s="3"/>
      <c r="Z225" s="3"/>
      <c r="AA225" s="3"/>
      <c r="AB225" s="3"/>
      <c r="AC225" s="57"/>
      <c r="AD225" s="57"/>
      <c r="AE225" s="57"/>
      <c r="AF225" s="57"/>
      <c r="AG225" s="57"/>
      <c r="AH225" s="2"/>
      <c r="AI225" s="57"/>
      <c r="AJ225" s="57"/>
      <c r="AK225" s="57"/>
      <c r="AL225" s="57"/>
      <c r="AM225" s="57"/>
      <c r="AN225" s="57"/>
      <c r="AO225" s="57"/>
      <c r="AP225" s="57"/>
      <c r="AQ225" s="57"/>
      <c r="AR225" s="57"/>
      <c r="AS225" s="57"/>
      <c r="AT225" s="57"/>
      <c r="AU225" s="3"/>
      <c r="AV225" s="3"/>
      <c r="AW225" s="3"/>
      <c r="AX225" s="3"/>
    </row>
    <row r="226" spans="1:50" ht="14.25" x14ac:dyDescent="0.15">
      <c r="B226" s="16" t="s">
        <v>82</v>
      </c>
    </row>
    <row r="227" spans="1:50" x14ac:dyDescent="0.15">
      <c r="B227" s="15" t="s">
        <v>322</v>
      </c>
    </row>
    <row r="228" spans="1:50" ht="24" customHeight="1" x14ac:dyDescent="0.15">
      <c r="A228" s="667"/>
      <c r="B228" s="667"/>
      <c r="C228" s="154" t="s">
        <v>83</v>
      </c>
      <c r="D228" s="155"/>
      <c r="E228" s="155"/>
      <c r="F228" s="155"/>
      <c r="G228" s="155"/>
      <c r="H228" s="155"/>
      <c r="I228" s="155"/>
      <c r="J228" s="155"/>
      <c r="K228" s="155"/>
      <c r="L228" s="156"/>
      <c r="M228" s="154" t="s">
        <v>84</v>
      </c>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6"/>
      <c r="AK228" s="364" t="s">
        <v>85</v>
      </c>
      <c r="AL228" s="363"/>
      <c r="AM228" s="363"/>
      <c r="AN228" s="363"/>
      <c r="AO228" s="363"/>
      <c r="AP228" s="363"/>
      <c r="AQ228" s="363" t="s">
        <v>86</v>
      </c>
      <c r="AR228" s="363"/>
      <c r="AS228" s="363"/>
      <c r="AT228" s="363"/>
      <c r="AU228" s="154" t="s">
        <v>87</v>
      </c>
      <c r="AV228" s="155"/>
      <c r="AW228" s="155"/>
      <c r="AX228" s="668"/>
    </row>
    <row r="229" spans="1:50" ht="24" customHeight="1" x14ac:dyDescent="0.15">
      <c r="A229" s="681">
        <v>1</v>
      </c>
      <c r="B229" s="682"/>
      <c r="C229" s="675" t="s">
        <v>210</v>
      </c>
      <c r="D229" s="676"/>
      <c r="E229" s="676"/>
      <c r="F229" s="676"/>
      <c r="G229" s="676"/>
      <c r="H229" s="676"/>
      <c r="I229" s="676"/>
      <c r="J229" s="676"/>
      <c r="K229" s="676"/>
      <c r="L229" s="677"/>
      <c r="M229" s="661" t="s">
        <v>186</v>
      </c>
      <c r="N229" s="661"/>
      <c r="O229" s="661"/>
      <c r="P229" s="661"/>
      <c r="Q229" s="661"/>
      <c r="R229" s="661"/>
      <c r="S229" s="661"/>
      <c r="T229" s="661"/>
      <c r="U229" s="661"/>
      <c r="V229" s="661"/>
      <c r="W229" s="661"/>
      <c r="X229" s="661"/>
      <c r="Y229" s="661"/>
      <c r="Z229" s="661"/>
      <c r="AA229" s="661"/>
      <c r="AB229" s="661"/>
      <c r="AC229" s="661"/>
      <c r="AD229" s="661"/>
      <c r="AE229" s="661"/>
      <c r="AF229" s="661"/>
      <c r="AG229" s="661"/>
      <c r="AH229" s="661"/>
      <c r="AI229" s="661"/>
      <c r="AJ229" s="661"/>
      <c r="AK229" s="669">
        <v>142</v>
      </c>
      <c r="AL229" s="670"/>
      <c r="AM229" s="670"/>
      <c r="AN229" s="670"/>
      <c r="AO229" s="670"/>
      <c r="AP229" s="671"/>
      <c r="AQ229" s="661">
        <v>1</v>
      </c>
      <c r="AR229" s="661"/>
      <c r="AS229" s="661"/>
      <c r="AT229" s="661"/>
      <c r="AU229" s="662">
        <f>142115988/142116000</f>
        <v>0.99999991556193535</v>
      </c>
      <c r="AV229" s="663"/>
      <c r="AW229" s="663"/>
      <c r="AX229" s="664"/>
    </row>
    <row r="230" spans="1:50" ht="24" customHeight="1" x14ac:dyDescent="0.15">
      <c r="A230" s="683"/>
      <c r="B230" s="684"/>
      <c r="C230" s="678"/>
      <c r="D230" s="679"/>
      <c r="E230" s="679"/>
      <c r="F230" s="679"/>
      <c r="G230" s="679"/>
      <c r="H230" s="679"/>
      <c r="I230" s="679"/>
      <c r="J230" s="679"/>
      <c r="K230" s="679"/>
      <c r="L230" s="680"/>
      <c r="M230" s="661" t="s">
        <v>371</v>
      </c>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9">
        <v>3</v>
      </c>
      <c r="AL230" s="670"/>
      <c r="AM230" s="670"/>
      <c r="AN230" s="670"/>
      <c r="AO230" s="670"/>
      <c r="AP230" s="671"/>
      <c r="AQ230" s="661">
        <v>1</v>
      </c>
      <c r="AR230" s="661"/>
      <c r="AS230" s="661"/>
      <c r="AT230" s="661"/>
      <c r="AU230" s="672">
        <f>2817360/2895984</f>
        <v>0.97285067873303166</v>
      </c>
      <c r="AV230" s="673"/>
      <c r="AW230" s="673"/>
      <c r="AX230" s="674"/>
    </row>
    <row r="231" spans="1:50" ht="24" customHeight="1" x14ac:dyDescent="0.15">
      <c r="A231" s="681">
        <v>2</v>
      </c>
      <c r="B231" s="682"/>
      <c r="C231" s="675" t="s">
        <v>211</v>
      </c>
      <c r="D231" s="676"/>
      <c r="E231" s="676"/>
      <c r="F231" s="676"/>
      <c r="G231" s="676"/>
      <c r="H231" s="676"/>
      <c r="I231" s="676"/>
      <c r="J231" s="676"/>
      <c r="K231" s="676"/>
      <c r="L231" s="677"/>
      <c r="M231" s="661" t="s">
        <v>372</v>
      </c>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5">
        <v>13</v>
      </c>
      <c r="AL231" s="661"/>
      <c r="AM231" s="661"/>
      <c r="AN231" s="661"/>
      <c r="AO231" s="661"/>
      <c r="AP231" s="661"/>
      <c r="AQ231" s="661">
        <v>1</v>
      </c>
      <c r="AR231" s="661"/>
      <c r="AS231" s="661"/>
      <c r="AT231" s="661"/>
      <c r="AU231" s="662">
        <v>0.95699999999999996</v>
      </c>
      <c r="AV231" s="663"/>
      <c r="AW231" s="663"/>
      <c r="AX231" s="664"/>
    </row>
    <row r="232" spans="1:50" ht="24" customHeight="1" x14ac:dyDescent="0.15">
      <c r="A232" s="683"/>
      <c r="B232" s="684"/>
      <c r="C232" s="678"/>
      <c r="D232" s="679"/>
      <c r="E232" s="679"/>
      <c r="F232" s="679"/>
      <c r="G232" s="679"/>
      <c r="H232" s="679"/>
      <c r="I232" s="679"/>
      <c r="J232" s="679"/>
      <c r="K232" s="679"/>
      <c r="L232" s="680"/>
      <c r="M232" s="661" t="s">
        <v>217</v>
      </c>
      <c r="N232" s="661"/>
      <c r="O232" s="661"/>
      <c r="P232" s="661"/>
      <c r="Q232" s="661"/>
      <c r="R232" s="661"/>
      <c r="S232" s="661"/>
      <c r="T232" s="661"/>
      <c r="U232" s="661"/>
      <c r="V232" s="661"/>
      <c r="W232" s="661"/>
      <c r="X232" s="661"/>
      <c r="Y232" s="661"/>
      <c r="Z232" s="661"/>
      <c r="AA232" s="661"/>
      <c r="AB232" s="661"/>
      <c r="AC232" s="661"/>
      <c r="AD232" s="661"/>
      <c r="AE232" s="661"/>
      <c r="AF232" s="661"/>
      <c r="AG232" s="661"/>
      <c r="AH232" s="661"/>
      <c r="AI232" s="661"/>
      <c r="AJ232" s="661"/>
      <c r="AK232" s="665">
        <v>9</v>
      </c>
      <c r="AL232" s="661"/>
      <c r="AM232" s="661"/>
      <c r="AN232" s="661"/>
      <c r="AO232" s="661"/>
      <c r="AP232" s="661"/>
      <c r="AQ232" s="666">
        <v>1</v>
      </c>
      <c r="AR232" s="666"/>
      <c r="AS232" s="666"/>
      <c r="AT232" s="666"/>
      <c r="AU232" s="662" t="s">
        <v>335</v>
      </c>
      <c r="AV232" s="663"/>
      <c r="AW232" s="663"/>
      <c r="AX232" s="664"/>
    </row>
    <row r="233" spans="1:50" ht="24" customHeight="1" x14ac:dyDescent="0.15">
      <c r="A233" s="667">
        <v>3</v>
      </c>
      <c r="B233" s="667">
        <v>1</v>
      </c>
      <c r="C233" s="661" t="s">
        <v>218</v>
      </c>
      <c r="D233" s="661"/>
      <c r="E233" s="661"/>
      <c r="F233" s="661"/>
      <c r="G233" s="661"/>
      <c r="H233" s="661"/>
      <c r="I233" s="661"/>
      <c r="J233" s="661"/>
      <c r="K233" s="661"/>
      <c r="L233" s="661"/>
      <c r="M233" s="661" t="s">
        <v>375</v>
      </c>
      <c r="N233" s="661"/>
      <c r="O233" s="661"/>
      <c r="P233" s="661"/>
      <c r="Q233" s="661"/>
      <c r="R233" s="661"/>
      <c r="S233" s="661"/>
      <c r="T233" s="661"/>
      <c r="U233" s="661"/>
      <c r="V233" s="661"/>
      <c r="W233" s="661"/>
      <c r="X233" s="661"/>
      <c r="Y233" s="661"/>
      <c r="Z233" s="661"/>
      <c r="AA233" s="661"/>
      <c r="AB233" s="661"/>
      <c r="AC233" s="661"/>
      <c r="AD233" s="661"/>
      <c r="AE233" s="661"/>
      <c r="AF233" s="661"/>
      <c r="AG233" s="661"/>
      <c r="AH233" s="661"/>
      <c r="AI233" s="661"/>
      <c r="AJ233" s="661"/>
      <c r="AK233" s="665">
        <v>3</v>
      </c>
      <c r="AL233" s="661"/>
      <c r="AM233" s="661"/>
      <c r="AN233" s="661"/>
      <c r="AO233" s="661"/>
      <c r="AP233" s="661"/>
      <c r="AQ233" s="661">
        <v>1</v>
      </c>
      <c r="AR233" s="661"/>
      <c r="AS233" s="661"/>
      <c r="AT233" s="661"/>
      <c r="AU233" s="672">
        <f>3583553/3777994</f>
        <v>0.94853326924288395</v>
      </c>
      <c r="AV233" s="673"/>
      <c r="AW233" s="673"/>
      <c r="AX233" s="674"/>
    </row>
    <row r="234" spans="1:50" ht="24" customHeight="1" x14ac:dyDescent="0.15">
      <c r="A234" s="667">
        <v>4</v>
      </c>
      <c r="B234" s="667">
        <v>1</v>
      </c>
      <c r="C234" s="661" t="s">
        <v>212</v>
      </c>
      <c r="D234" s="661"/>
      <c r="E234" s="661"/>
      <c r="F234" s="661"/>
      <c r="G234" s="661"/>
      <c r="H234" s="661"/>
      <c r="I234" s="661"/>
      <c r="J234" s="661"/>
      <c r="K234" s="661"/>
      <c r="L234" s="661"/>
      <c r="M234" s="661" t="s">
        <v>213</v>
      </c>
      <c r="N234" s="661"/>
      <c r="O234" s="661"/>
      <c r="P234" s="661"/>
      <c r="Q234" s="661"/>
      <c r="R234" s="661"/>
      <c r="S234" s="661"/>
      <c r="T234" s="661"/>
      <c r="U234" s="661"/>
      <c r="V234" s="661"/>
      <c r="W234" s="661"/>
      <c r="X234" s="661"/>
      <c r="Y234" s="661"/>
      <c r="Z234" s="661"/>
      <c r="AA234" s="661"/>
      <c r="AB234" s="661"/>
      <c r="AC234" s="661"/>
      <c r="AD234" s="661"/>
      <c r="AE234" s="661"/>
      <c r="AF234" s="661"/>
      <c r="AG234" s="661"/>
      <c r="AH234" s="661"/>
      <c r="AI234" s="661"/>
      <c r="AJ234" s="661"/>
      <c r="AK234" s="665">
        <v>2</v>
      </c>
      <c r="AL234" s="661"/>
      <c r="AM234" s="661"/>
      <c r="AN234" s="661"/>
      <c r="AO234" s="661"/>
      <c r="AP234" s="661"/>
      <c r="AQ234" s="685" t="s">
        <v>336</v>
      </c>
      <c r="AR234" s="686"/>
      <c r="AS234" s="686"/>
      <c r="AT234" s="687"/>
      <c r="AU234" s="685" t="s">
        <v>336</v>
      </c>
      <c r="AV234" s="686"/>
      <c r="AW234" s="686"/>
      <c r="AX234" s="687"/>
    </row>
    <row r="235" spans="1:50" ht="24" customHeight="1" x14ac:dyDescent="0.15">
      <c r="A235" s="667">
        <v>5</v>
      </c>
      <c r="B235" s="667">
        <v>1</v>
      </c>
      <c r="C235" s="661" t="s">
        <v>219</v>
      </c>
      <c r="D235" s="661"/>
      <c r="E235" s="661"/>
      <c r="F235" s="661"/>
      <c r="G235" s="661"/>
      <c r="H235" s="661"/>
      <c r="I235" s="661"/>
      <c r="J235" s="661"/>
      <c r="K235" s="661"/>
      <c r="L235" s="661"/>
      <c r="M235" s="661" t="s">
        <v>213</v>
      </c>
      <c r="N235" s="661"/>
      <c r="O235" s="661"/>
      <c r="P235" s="661"/>
      <c r="Q235" s="661"/>
      <c r="R235" s="661"/>
      <c r="S235" s="661"/>
      <c r="T235" s="661"/>
      <c r="U235" s="661"/>
      <c r="V235" s="661"/>
      <c r="W235" s="661"/>
      <c r="X235" s="661"/>
      <c r="Y235" s="661"/>
      <c r="Z235" s="661"/>
      <c r="AA235" s="661"/>
      <c r="AB235" s="661"/>
      <c r="AC235" s="661"/>
      <c r="AD235" s="661"/>
      <c r="AE235" s="661"/>
      <c r="AF235" s="661"/>
      <c r="AG235" s="661"/>
      <c r="AH235" s="661"/>
      <c r="AI235" s="661"/>
      <c r="AJ235" s="661"/>
      <c r="AK235" s="665">
        <v>0.3</v>
      </c>
      <c r="AL235" s="661"/>
      <c r="AM235" s="661"/>
      <c r="AN235" s="661"/>
      <c r="AO235" s="661"/>
      <c r="AP235" s="661"/>
      <c r="AQ235" s="685" t="s">
        <v>336</v>
      </c>
      <c r="AR235" s="686"/>
      <c r="AS235" s="686"/>
      <c r="AT235" s="687"/>
      <c r="AU235" s="685" t="s">
        <v>336</v>
      </c>
      <c r="AV235" s="686"/>
      <c r="AW235" s="686"/>
      <c r="AX235" s="687"/>
    </row>
    <row r="236" spans="1:50" ht="24" customHeight="1" x14ac:dyDescent="0.15">
      <c r="A236" s="667">
        <v>6</v>
      </c>
      <c r="B236" s="667">
        <v>1</v>
      </c>
      <c r="C236" s="661" t="s">
        <v>215</v>
      </c>
      <c r="D236" s="661"/>
      <c r="E236" s="661"/>
      <c r="F236" s="661"/>
      <c r="G236" s="661"/>
      <c r="H236" s="661"/>
      <c r="I236" s="661"/>
      <c r="J236" s="661"/>
      <c r="K236" s="661"/>
      <c r="L236" s="661"/>
      <c r="M236" s="661" t="s">
        <v>213</v>
      </c>
      <c r="N236" s="661"/>
      <c r="O236" s="661"/>
      <c r="P236" s="661"/>
      <c r="Q236" s="661"/>
      <c r="R236" s="661"/>
      <c r="S236" s="661"/>
      <c r="T236" s="661"/>
      <c r="U236" s="661"/>
      <c r="V236" s="661"/>
      <c r="W236" s="661"/>
      <c r="X236" s="661"/>
      <c r="Y236" s="661"/>
      <c r="Z236" s="661"/>
      <c r="AA236" s="661"/>
      <c r="AB236" s="661"/>
      <c r="AC236" s="661"/>
      <c r="AD236" s="661"/>
      <c r="AE236" s="661"/>
      <c r="AF236" s="661"/>
      <c r="AG236" s="661"/>
      <c r="AH236" s="661"/>
      <c r="AI236" s="661"/>
      <c r="AJ236" s="661"/>
      <c r="AK236" s="665">
        <v>0.2</v>
      </c>
      <c r="AL236" s="661"/>
      <c r="AM236" s="661"/>
      <c r="AN236" s="661"/>
      <c r="AO236" s="661"/>
      <c r="AP236" s="661"/>
      <c r="AQ236" s="685" t="s">
        <v>336</v>
      </c>
      <c r="AR236" s="686"/>
      <c r="AS236" s="686"/>
      <c r="AT236" s="687"/>
      <c r="AU236" s="685" t="s">
        <v>336</v>
      </c>
      <c r="AV236" s="686"/>
      <c r="AW236" s="686"/>
      <c r="AX236" s="687"/>
    </row>
    <row r="237" spans="1:50" ht="24" customHeight="1" x14ac:dyDescent="0.15">
      <c r="A237" s="667">
        <v>7</v>
      </c>
      <c r="B237" s="667">
        <v>1</v>
      </c>
      <c r="C237" s="661" t="s">
        <v>214</v>
      </c>
      <c r="D237" s="661"/>
      <c r="E237" s="661"/>
      <c r="F237" s="661"/>
      <c r="G237" s="661"/>
      <c r="H237" s="661"/>
      <c r="I237" s="661"/>
      <c r="J237" s="661"/>
      <c r="K237" s="661"/>
      <c r="L237" s="661"/>
      <c r="M237" s="661" t="s">
        <v>216</v>
      </c>
      <c r="N237" s="661"/>
      <c r="O237" s="661"/>
      <c r="P237" s="661"/>
      <c r="Q237" s="661"/>
      <c r="R237" s="661"/>
      <c r="S237" s="661"/>
      <c r="T237" s="661"/>
      <c r="U237" s="661"/>
      <c r="V237" s="661"/>
      <c r="W237" s="661"/>
      <c r="X237" s="661"/>
      <c r="Y237" s="661"/>
      <c r="Z237" s="661"/>
      <c r="AA237" s="661"/>
      <c r="AB237" s="661"/>
      <c r="AC237" s="661"/>
      <c r="AD237" s="661"/>
      <c r="AE237" s="661"/>
      <c r="AF237" s="661"/>
      <c r="AG237" s="661"/>
      <c r="AH237" s="661"/>
      <c r="AI237" s="661"/>
      <c r="AJ237" s="661"/>
      <c r="AK237" s="688">
        <v>0.05</v>
      </c>
      <c r="AL237" s="689"/>
      <c r="AM237" s="689"/>
      <c r="AN237" s="689"/>
      <c r="AO237" s="689"/>
      <c r="AP237" s="689"/>
      <c r="AQ237" s="685" t="s">
        <v>336</v>
      </c>
      <c r="AR237" s="686"/>
      <c r="AS237" s="686"/>
      <c r="AT237" s="687"/>
      <c r="AU237" s="685" t="s">
        <v>336</v>
      </c>
      <c r="AV237" s="686"/>
      <c r="AW237" s="686"/>
      <c r="AX237" s="687"/>
    </row>
    <row r="239" spans="1:50" x14ac:dyDescent="0.15">
      <c r="B239" s="15" t="s">
        <v>324</v>
      </c>
    </row>
    <row r="240" spans="1:50" ht="24" customHeight="1" x14ac:dyDescent="0.15">
      <c r="A240" s="667"/>
      <c r="B240" s="667"/>
      <c r="C240" s="154" t="s">
        <v>83</v>
      </c>
      <c r="D240" s="155"/>
      <c r="E240" s="155"/>
      <c r="F240" s="155"/>
      <c r="G240" s="155"/>
      <c r="H240" s="155"/>
      <c r="I240" s="155"/>
      <c r="J240" s="155"/>
      <c r="K240" s="155"/>
      <c r="L240" s="156"/>
      <c r="M240" s="154" t="s">
        <v>84</v>
      </c>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6"/>
      <c r="AK240" s="364" t="s">
        <v>85</v>
      </c>
      <c r="AL240" s="363"/>
      <c r="AM240" s="363"/>
      <c r="AN240" s="363"/>
      <c r="AO240" s="363"/>
      <c r="AP240" s="363"/>
      <c r="AQ240" s="363" t="s">
        <v>86</v>
      </c>
      <c r="AR240" s="363"/>
      <c r="AS240" s="363"/>
      <c r="AT240" s="363"/>
      <c r="AU240" s="154" t="s">
        <v>87</v>
      </c>
      <c r="AV240" s="155"/>
      <c r="AW240" s="155"/>
      <c r="AX240" s="668"/>
    </row>
    <row r="241" spans="1:50" ht="24" customHeight="1" x14ac:dyDescent="0.15">
      <c r="A241" s="667">
        <v>1</v>
      </c>
      <c r="B241" s="667">
        <v>1</v>
      </c>
      <c r="C241" s="693" t="s">
        <v>220</v>
      </c>
      <c r="D241" s="694"/>
      <c r="E241" s="694"/>
      <c r="F241" s="694"/>
      <c r="G241" s="694"/>
      <c r="H241" s="694"/>
      <c r="I241" s="694"/>
      <c r="J241" s="694"/>
      <c r="K241" s="694"/>
      <c r="L241" s="668"/>
      <c r="M241" s="661" t="s">
        <v>230</v>
      </c>
      <c r="N241" s="661"/>
      <c r="O241" s="661"/>
      <c r="P241" s="661"/>
      <c r="Q241" s="661"/>
      <c r="R241" s="661"/>
      <c r="S241" s="661"/>
      <c r="T241" s="661"/>
      <c r="U241" s="661"/>
      <c r="V241" s="661"/>
      <c r="W241" s="661"/>
      <c r="X241" s="661"/>
      <c r="Y241" s="661"/>
      <c r="Z241" s="661"/>
      <c r="AA241" s="661"/>
      <c r="AB241" s="661"/>
      <c r="AC241" s="661"/>
      <c r="AD241" s="661"/>
      <c r="AE241" s="661"/>
      <c r="AF241" s="661"/>
      <c r="AG241" s="661"/>
      <c r="AH241" s="661"/>
      <c r="AI241" s="661"/>
      <c r="AJ241" s="661"/>
      <c r="AK241" s="691">
        <v>5</v>
      </c>
      <c r="AL241" s="692"/>
      <c r="AM241" s="692"/>
      <c r="AN241" s="692"/>
      <c r="AO241" s="692"/>
      <c r="AP241" s="692"/>
      <c r="AQ241" s="690" t="s">
        <v>241</v>
      </c>
      <c r="AR241" s="690"/>
      <c r="AS241" s="690"/>
      <c r="AT241" s="690"/>
      <c r="AU241" s="685" t="s">
        <v>336</v>
      </c>
      <c r="AV241" s="686"/>
      <c r="AW241" s="686"/>
      <c r="AX241" s="687"/>
    </row>
    <row r="242" spans="1:50" ht="24" customHeight="1" x14ac:dyDescent="0.15">
      <c r="A242" s="667">
        <v>2</v>
      </c>
      <c r="B242" s="667">
        <v>1</v>
      </c>
      <c r="C242" s="693" t="s">
        <v>221</v>
      </c>
      <c r="D242" s="694"/>
      <c r="E242" s="694"/>
      <c r="F242" s="694"/>
      <c r="G242" s="694"/>
      <c r="H242" s="694"/>
      <c r="I242" s="694"/>
      <c r="J242" s="694"/>
      <c r="K242" s="694"/>
      <c r="L242" s="668"/>
      <c r="M242" s="661" t="s">
        <v>231</v>
      </c>
      <c r="N242" s="661"/>
      <c r="O242" s="661"/>
      <c r="P242" s="661"/>
      <c r="Q242" s="661"/>
      <c r="R242" s="661"/>
      <c r="S242" s="661"/>
      <c r="T242" s="661"/>
      <c r="U242" s="661"/>
      <c r="V242" s="661"/>
      <c r="W242" s="661"/>
      <c r="X242" s="661"/>
      <c r="Y242" s="661"/>
      <c r="Z242" s="661"/>
      <c r="AA242" s="661"/>
      <c r="AB242" s="661"/>
      <c r="AC242" s="661"/>
      <c r="AD242" s="661"/>
      <c r="AE242" s="661"/>
      <c r="AF242" s="661"/>
      <c r="AG242" s="661"/>
      <c r="AH242" s="661"/>
      <c r="AI242" s="661"/>
      <c r="AJ242" s="661"/>
      <c r="AK242" s="691">
        <v>4</v>
      </c>
      <c r="AL242" s="692"/>
      <c r="AM242" s="692"/>
      <c r="AN242" s="692"/>
      <c r="AO242" s="692"/>
      <c r="AP242" s="692"/>
      <c r="AQ242" s="690" t="s">
        <v>241</v>
      </c>
      <c r="AR242" s="690"/>
      <c r="AS242" s="690"/>
      <c r="AT242" s="690"/>
      <c r="AU242" s="685" t="s">
        <v>336</v>
      </c>
      <c r="AV242" s="686"/>
      <c r="AW242" s="686"/>
      <c r="AX242" s="687"/>
    </row>
    <row r="243" spans="1:50" ht="24" customHeight="1" x14ac:dyDescent="0.15">
      <c r="A243" s="681">
        <v>3</v>
      </c>
      <c r="B243" s="682"/>
      <c r="C243" s="767" t="s">
        <v>222</v>
      </c>
      <c r="D243" s="367"/>
      <c r="E243" s="367"/>
      <c r="F243" s="367"/>
      <c r="G243" s="367"/>
      <c r="H243" s="367"/>
      <c r="I243" s="367"/>
      <c r="J243" s="367"/>
      <c r="K243" s="367"/>
      <c r="L243" s="368"/>
      <c r="M243" s="661" t="s">
        <v>232</v>
      </c>
      <c r="N243" s="661"/>
      <c r="O243" s="661"/>
      <c r="P243" s="661"/>
      <c r="Q243" s="661"/>
      <c r="R243" s="661"/>
      <c r="S243" s="661"/>
      <c r="T243" s="661"/>
      <c r="U243" s="661"/>
      <c r="V243" s="661"/>
      <c r="W243" s="661"/>
      <c r="X243" s="661"/>
      <c r="Y243" s="661"/>
      <c r="Z243" s="661"/>
      <c r="AA243" s="661"/>
      <c r="AB243" s="661"/>
      <c r="AC243" s="661"/>
      <c r="AD243" s="661"/>
      <c r="AE243" s="661"/>
      <c r="AF243" s="661"/>
      <c r="AG243" s="661"/>
      <c r="AH243" s="661"/>
      <c r="AI243" s="661"/>
      <c r="AJ243" s="661"/>
      <c r="AK243" s="691">
        <v>2</v>
      </c>
      <c r="AL243" s="692"/>
      <c r="AM243" s="692"/>
      <c r="AN243" s="692"/>
      <c r="AO243" s="692"/>
      <c r="AP243" s="692"/>
      <c r="AQ243" s="690" t="s">
        <v>241</v>
      </c>
      <c r="AR243" s="690"/>
      <c r="AS243" s="690"/>
      <c r="AT243" s="690"/>
      <c r="AU243" s="685" t="s">
        <v>336</v>
      </c>
      <c r="AV243" s="686"/>
      <c r="AW243" s="686"/>
      <c r="AX243" s="687"/>
    </row>
    <row r="244" spans="1:50" ht="24" customHeight="1" x14ac:dyDescent="0.15">
      <c r="A244" s="683"/>
      <c r="B244" s="684"/>
      <c r="C244" s="768"/>
      <c r="D244" s="373"/>
      <c r="E244" s="373"/>
      <c r="F244" s="373"/>
      <c r="G244" s="373"/>
      <c r="H244" s="373"/>
      <c r="I244" s="373"/>
      <c r="J244" s="373"/>
      <c r="K244" s="373"/>
      <c r="L244" s="374"/>
      <c r="M244" s="693" t="s">
        <v>233</v>
      </c>
      <c r="N244" s="694"/>
      <c r="O244" s="694"/>
      <c r="P244" s="694"/>
      <c r="Q244" s="694"/>
      <c r="R244" s="694"/>
      <c r="S244" s="694"/>
      <c r="T244" s="694"/>
      <c r="U244" s="694"/>
      <c r="V244" s="694"/>
      <c r="W244" s="694"/>
      <c r="X244" s="694"/>
      <c r="Y244" s="694"/>
      <c r="Z244" s="694"/>
      <c r="AA244" s="694"/>
      <c r="AB244" s="694"/>
      <c r="AC244" s="694"/>
      <c r="AD244" s="694"/>
      <c r="AE244" s="694"/>
      <c r="AF244" s="694"/>
      <c r="AG244" s="694"/>
      <c r="AH244" s="694"/>
      <c r="AI244" s="694"/>
      <c r="AJ244" s="668"/>
      <c r="AK244" s="691">
        <v>0.7</v>
      </c>
      <c r="AL244" s="692"/>
      <c r="AM244" s="692"/>
      <c r="AN244" s="692"/>
      <c r="AO244" s="692"/>
      <c r="AP244" s="692"/>
      <c r="AQ244" s="690" t="s">
        <v>241</v>
      </c>
      <c r="AR244" s="690"/>
      <c r="AS244" s="690"/>
      <c r="AT244" s="690"/>
      <c r="AU244" s="685" t="s">
        <v>336</v>
      </c>
      <c r="AV244" s="686"/>
      <c r="AW244" s="686"/>
      <c r="AX244" s="687"/>
    </row>
    <row r="245" spans="1:50" ht="24" customHeight="1" x14ac:dyDescent="0.15">
      <c r="A245" s="667">
        <v>4</v>
      </c>
      <c r="B245" s="667">
        <v>1</v>
      </c>
      <c r="C245" s="693" t="s">
        <v>223</v>
      </c>
      <c r="D245" s="694"/>
      <c r="E245" s="694"/>
      <c r="F245" s="694"/>
      <c r="G245" s="694"/>
      <c r="H245" s="694"/>
      <c r="I245" s="694"/>
      <c r="J245" s="694"/>
      <c r="K245" s="694"/>
      <c r="L245" s="668"/>
      <c r="M245" s="693" t="s">
        <v>234</v>
      </c>
      <c r="N245" s="694"/>
      <c r="O245" s="694"/>
      <c r="P245" s="694"/>
      <c r="Q245" s="694"/>
      <c r="R245" s="694"/>
      <c r="S245" s="694"/>
      <c r="T245" s="694"/>
      <c r="U245" s="694"/>
      <c r="V245" s="694"/>
      <c r="W245" s="694"/>
      <c r="X245" s="694"/>
      <c r="Y245" s="694"/>
      <c r="Z245" s="694"/>
      <c r="AA245" s="694"/>
      <c r="AB245" s="694"/>
      <c r="AC245" s="694"/>
      <c r="AD245" s="694"/>
      <c r="AE245" s="694"/>
      <c r="AF245" s="694"/>
      <c r="AG245" s="694"/>
      <c r="AH245" s="694"/>
      <c r="AI245" s="694"/>
      <c r="AJ245" s="668"/>
      <c r="AK245" s="691">
        <v>2</v>
      </c>
      <c r="AL245" s="692"/>
      <c r="AM245" s="692"/>
      <c r="AN245" s="692"/>
      <c r="AO245" s="692"/>
      <c r="AP245" s="692"/>
      <c r="AQ245" s="690" t="s">
        <v>241</v>
      </c>
      <c r="AR245" s="690"/>
      <c r="AS245" s="690"/>
      <c r="AT245" s="690"/>
      <c r="AU245" s="685" t="s">
        <v>336</v>
      </c>
      <c r="AV245" s="686"/>
      <c r="AW245" s="686"/>
      <c r="AX245" s="687"/>
    </row>
    <row r="246" spans="1:50" ht="24" customHeight="1" x14ac:dyDescent="0.15">
      <c r="A246" s="667">
        <v>5</v>
      </c>
      <c r="B246" s="667">
        <v>1</v>
      </c>
      <c r="C246" s="693" t="s">
        <v>224</v>
      </c>
      <c r="D246" s="694"/>
      <c r="E246" s="694"/>
      <c r="F246" s="694"/>
      <c r="G246" s="694"/>
      <c r="H246" s="694"/>
      <c r="I246" s="694"/>
      <c r="J246" s="694"/>
      <c r="K246" s="694"/>
      <c r="L246" s="668"/>
      <c r="M246" s="693" t="s">
        <v>235</v>
      </c>
      <c r="N246" s="694"/>
      <c r="O246" s="694"/>
      <c r="P246" s="694"/>
      <c r="Q246" s="694"/>
      <c r="R246" s="694"/>
      <c r="S246" s="694"/>
      <c r="T246" s="694"/>
      <c r="U246" s="694"/>
      <c r="V246" s="694"/>
      <c r="W246" s="694"/>
      <c r="X246" s="694"/>
      <c r="Y246" s="694"/>
      <c r="Z246" s="694"/>
      <c r="AA246" s="694"/>
      <c r="AB246" s="694"/>
      <c r="AC246" s="694"/>
      <c r="AD246" s="694"/>
      <c r="AE246" s="694"/>
      <c r="AF246" s="694"/>
      <c r="AG246" s="694"/>
      <c r="AH246" s="694"/>
      <c r="AI246" s="694"/>
      <c r="AJ246" s="668"/>
      <c r="AK246" s="691">
        <v>2</v>
      </c>
      <c r="AL246" s="692"/>
      <c r="AM246" s="692"/>
      <c r="AN246" s="692"/>
      <c r="AO246" s="692"/>
      <c r="AP246" s="692"/>
      <c r="AQ246" s="690" t="s">
        <v>241</v>
      </c>
      <c r="AR246" s="690"/>
      <c r="AS246" s="690"/>
      <c r="AT246" s="690"/>
      <c r="AU246" s="685" t="s">
        <v>336</v>
      </c>
      <c r="AV246" s="686"/>
      <c r="AW246" s="686"/>
      <c r="AX246" s="687"/>
    </row>
    <row r="247" spans="1:50" ht="24" customHeight="1" x14ac:dyDescent="0.15">
      <c r="A247" s="667">
        <v>6</v>
      </c>
      <c r="B247" s="667">
        <v>1</v>
      </c>
      <c r="C247" s="693" t="s">
        <v>225</v>
      </c>
      <c r="D247" s="694"/>
      <c r="E247" s="694"/>
      <c r="F247" s="694"/>
      <c r="G247" s="694"/>
      <c r="H247" s="694"/>
      <c r="I247" s="694"/>
      <c r="J247" s="694"/>
      <c r="K247" s="694"/>
      <c r="L247" s="668"/>
      <c r="M247" s="693" t="s">
        <v>236</v>
      </c>
      <c r="N247" s="694"/>
      <c r="O247" s="694"/>
      <c r="P247" s="694"/>
      <c r="Q247" s="694"/>
      <c r="R247" s="694"/>
      <c r="S247" s="694"/>
      <c r="T247" s="694"/>
      <c r="U247" s="694"/>
      <c r="V247" s="694"/>
      <c r="W247" s="694"/>
      <c r="X247" s="694"/>
      <c r="Y247" s="694"/>
      <c r="Z247" s="694"/>
      <c r="AA247" s="694"/>
      <c r="AB247" s="694"/>
      <c r="AC247" s="694"/>
      <c r="AD247" s="694"/>
      <c r="AE247" s="694"/>
      <c r="AF247" s="694"/>
      <c r="AG247" s="694"/>
      <c r="AH247" s="694"/>
      <c r="AI247" s="694"/>
      <c r="AJ247" s="668"/>
      <c r="AK247" s="691">
        <v>1</v>
      </c>
      <c r="AL247" s="692"/>
      <c r="AM247" s="692"/>
      <c r="AN247" s="692"/>
      <c r="AO247" s="692"/>
      <c r="AP247" s="692"/>
      <c r="AQ247" s="690" t="s">
        <v>241</v>
      </c>
      <c r="AR247" s="690"/>
      <c r="AS247" s="690"/>
      <c r="AT247" s="690"/>
      <c r="AU247" s="685" t="s">
        <v>336</v>
      </c>
      <c r="AV247" s="686"/>
      <c r="AW247" s="686"/>
      <c r="AX247" s="687"/>
    </row>
    <row r="248" spans="1:50" ht="24" customHeight="1" x14ac:dyDescent="0.15">
      <c r="A248" s="667">
        <v>7</v>
      </c>
      <c r="B248" s="667">
        <v>1</v>
      </c>
      <c r="C248" s="693" t="s">
        <v>226</v>
      </c>
      <c r="D248" s="694"/>
      <c r="E248" s="694"/>
      <c r="F248" s="694"/>
      <c r="G248" s="694"/>
      <c r="H248" s="694"/>
      <c r="I248" s="694"/>
      <c r="J248" s="694"/>
      <c r="K248" s="694"/>
      <c r="L248" s="668"/>
      <c r="M248" s="661" t="s">
        <v>238</v>
      </c>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661"/>
      <c r="AJ248" s="661"/>
      <c r="AK248" s="691">
        <v>0.5</v>
      </c>
      <c r="AL248" s="692"/>
      <c r="AM248" s="692"/>
      <c r="AN248" s="692"/>
      <c r="AO248" s="692"/>
      <c r="AP248" s="692"/>
      <c r="AQ248" s="695" t="s">
        <v>242</v>
      </c>
      <c r="AR248" s="696"/>
      <c r="AS248" s="696"/>
      <c r="AT248" s="697"/>
      <c r="AU248" s="685" t="s">
        <v>336</v>
      </c>
      <c r="AV248" s="686"/>
      <c r="AW248" s="686"/>
      <c r="AX248" s="687"/>
    </row>
    <row r="249" spans="1:50" ht="24" customHeight="1" x14ac:dyDescent="0.15">
      <c r="A249" s="667">
        <v>8</v>
      </c>
      <c r="B249" s="667">
        <v>1</v>
      </c>
      <c r="C249" s="693" t="s">
        <v>227</v>
      </c>
      <c r="D249" s="694"/>
      <c r="E249" s="694"/>
      <c r="F249" s="694"/>
      <c r="G249" s="694"/>
      <c r="H249" s="694"/>
      <c r="I249" s="694"/>
      <c r="J249" s="694"/>
      <c r="K249" s="694"/>
      <c r="L249" s="668"/>
      <c r="M249" s="693" t="s">
        <v>237</v>
      </c>
      <c r="N249" s="694"/>
      <c r="O249" s="694"/>
      <c r="P249" s="694"/>
      <c r="Q249" s="694"/>
      <c r="R249" s="694"/>
      <c r="S249" s="694"/>
      <c r="T249" s="694"/>
      <c r="U249" s="694"/>
      <c r="V249" s="694"/>
      <c r="W249" s="694"/>
      <c r="X249" s="694"/>
      <c r="Y249" s="694"/>
      <c r="Z249" s="694"/>
      <c r="AA249" s="694"/>
      <c r="AB249" s="694"/>
      <c r="AC249" s="694"/>
      <c r="AD249" s="694"/>
      <c r="AE249" s="694"/>
      <c r="AF249" s="694"/>
      <c r="AG249" s="694"/>
      <c r="AH249" s="694"/>
      <c r="AI249" s="694"/>
      <c r="AJ249" s="668"/>
      <c r="AK249" s="691">
        <v>0.4</v>
      </c>
      <c r="AL249" s="692"/>
      <c r="AM249" s="692"/>
      <c r="AN249" s="692"/>
      <c r="AO249" s="692"/>
      <c r="AP249" s="692"/>
      <c r="AQ249" s="695" t="s">
        <v>242</v>
      </c>
      <c r="AR249" s="696"/>
      <c r="AS249" s="696"/>
      <c r="AT249" s="697"/>
      <c r="AU249" s="685" t="s">
        <v>336</v>
      </c>
      <c r="AV249" s="686"/>
      <c r="AW249" s="686"/>
      <c r="AX249" s="687"/>
    </row>
    <row r="250" spans="1:50" ht="24" customHeight="1" x14ac:dyDescent="0.15">
      <c r="A250" s="667">
        <v>9</v>
      </c>
      <c r="B250" s="667">
        <v>1</v>
      </c>
      <c r="C250" s="693" t="s">
        <v>228</v>
      </c>
      <c r="D250" s="694"/>
      <c r="E250" s="694"/>
      <c r="F250" s="694"/>
      <c r="G250" s="694"/>
      <c r="H250" s="694"/>
      <c r="I250" s="694"/>
      <c r="J250" s="694"/>
      <c r="K250" s="694"/>
      <c r="L250" s="668"/>
      <c r="M250" s="693" t="s">
        <v>239</v>
      </c>
      <c r="N250" s="694"/>
      <c r="O250" s="694"/>
      <c r="P250" s="694"/>
      <c r="Q250" s="694"/>
      <c r="R250" s="694"/>
      <c r="S250" s="694"/>
      <c r="T250" s="694"/>
      <c r="U250" s="694"/>
      <c r="V250" s="694"/>
      <c r="W250" s="694"/>
      <c r="X250" s="694"/>
      <c r="Y250" s="694"/>
      <c r="Z250" s="694"/>
      <c r="AA250" s="694"/>
      <c r="AB250" s="694"/>
      <c r="AC250" s="694"/>
      <c r="AD250" s="694"/>
      <c r="AE250" s="694"/>
      <c r="AF250" s="694"/>
      <c r="AG250" s="694"/>
      <c r="AH250" s="694"/>
      <c r="AI250" s="694"/>
      <c r="AJ250" s="668"/>
      <c r="AK250" s="691">
        <v>0.3</v>
      </c>
      <c r="AL250" s="692"/>
      <c r="AM250" s="692"/>
      <c r="AN250" s="692"/>
      <c r="AO250" s="692"/>
      <c r="AP250" s="692"/>
      <c r="AQ250" s="690" t="s">
        <v>241</v>
      </c>
      <c r="AR250" s="690"/>
      <c r="AS250" s="690"/>
      <c r="AT250" s="690"/>
      <c r="AU250" s="685" t="s">
        <v>336</v>
      </c>
      <c r="AV250" s="686"/>
      <c r="AW250" s="686"/>
      <c r="AX250" s="687"/>
    </row>
    <row r="251" spans="1:50" ht="24" customHeight="1" x14ac:dyDescent="0.15">
      <c r="A251" s="667">
        <v>10</v>
      </c>
      <c r="B251" s="667">
        <v>1</v>
      </c>
      <c r="C251" s="693" t="s">
        <v>229</v>
      </c>
      <c r="D251" s="694"/>
      <c r="E251" s="694"/>
      <c r="F251" s="694"/>
      <c r="G251" s="694"/>
      <c r="H251" s="694"/>
      <c r="I251" s="694"/>
      <c r="J251" s="694"/>
      <c r="K251" s="694"/>
      <c r="L251" s="668"/>
      <c r="M251" s="693" t="s">
        <v>240</v>
      </c>
      <c r="N251" s="694"/>
      <c r="O251" s="694"/>
      <c r="P251" s="694"/>
      <c r="Q251" s="694"/>
      <c r="R251" s="694"/>
      <c r="S251" s="694"/>
      <c r="T251" s="694"/>
      <c r="U251" s="694"/>
      <c r="V251" s="694"/>
      <c r="W251" s="694"/>
      <c r="X251" s="694"/>
      <c r="Y251" s="694"/>
      <c r="Z251" s="694"/>
      <c r="AA251" s="694"/>
      <c r="AB251" s="694"/>
      <c r="AC251" s="694"/>
      <c r="AD251" s="694"/>
      <c r="AE251" s="694"/>
      <c r="AF251" s="694"/>
      <c r="AG251" s="694"/>
      <c r="AH251" s="694"/>
      <c r="AI251" s="694"/>
      <c r="AJ251" s="668"/>
      <c r="AK251" s="691">
        <v>0.3</v>
      </c>
      <c r="AL251" s="692"/>
      <c r="AM251" s="692"/>
      <c r="AN251" s="692"/>
      <c r="AO251" s="692"/>
      <c r="AP251" s="692"/>
      <c r="AQ251" s="690" t="s">
        <v>241</v>
      </c>
      <c r="AR251" s="690"/>
      <c r="AS251" s="690"/>
      <c r="AT251" s="690"/>
      <c r="AU251" s="685" t="s">
        <v>336</v>
      </c>
      <c r="AV251" s="686"/>
      <c r="AW251" s="686"/>
      <c r="AX251" s="687"/>
    </row>
    <row r="253" spans="1:50" x14ac:dyDescent="0.15">
      <c r="B253" s="15" t="s">
        <v>323</v>
      </c>
    </row>
    <row r="254" spans="1:50" ht="24" customHeight="1" x14ac:dyDescent="0.15">
      <c r="A254" s="667"/>
      <c r="B254" s="667"/>
      <c r="C254" s="154" t="s">
        <v>83</v>
      </c>
      <c r="D254" s="155"/>
      <c r="E254" s="155"/>
      <c r="F254" s="155"/>
      <c r="G254" s="155"/>
      <c r="H254" s="155"/>
      <c r="I254" s="155"/>
      <c r="J254" s="155"/>
      <c r="K254" s="155"/>
      <c r="L254" s="156"/>
      <c r="M254" s="154" t="s">
        <v>84</v>
      </c>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6"/>
      <c r="AK254" s="364" t="s">
        <v>85</v>
      </c>
      <c r="AL254" s="363"/>
      <c r="AM254" s="363"/>
      <c r="AN254" s="363"/>
      <c r="AO254" s="363"/>
      <c r="AP254" s="363"/>
      <c r="AQ254" s="363" t="s">
        <v>86</v>
      </c>
      <c r="AR254" s="363"/>
      <c r="AS254" s="363"/>
      <c r="AT254" s="363"/>
      <c r="AU254" s="154" t="s">
        <v>87</v>
      </c>
      <c r="AV254" s="155"/>
      <c r="AW254" s="155"/>
      <c r="AX254" s="668"/>
    </row>
    <row r="255" spans="1:50" ht="24" customHeight="1" x14ac:dyDescent="0.15">
      <c r="A255" s="667">
        <v>1</v>
      </c>
      <c r="B255" s="667">
        <v>1</v>
      </c>
      <c r="C255" s="693" t="s">
        <v>245</v>
      </c>
      <c r="D255" s="694"/>
      <c r="E255" s="694"/>
      <c r="F255" s="694"/>
      <c r="G255" s="694"/>
      <c r="H255" s="694"/>
      <c r="I255" s="694"/>
      <c r="J255" s="694"/>
      <c r="K255" s="694"/>
      <c r="L255" s="668"/>
      <c r="M255" s="693" t="s">
        <v>246</v>
      </c>
      <c r="N255" s="694"/>
      <c r="O255" s="694"/>
      <c r="P255" s="694"/>
      <c r="Q255" s="694"/>
      <c r="R255" s="694"/>
      <c r="S255" s="694"/>
      <c r="T255" s="694"/>
      <c r="U255" s="694"/>
      <c r="V255" s="694"/>
      <c r="W255" s="694"/>
      <c r="X255" s="694"/>
      <c r="Y255" s="694"/>
      <c r="Z255" s="694"/>
      <c r="AA255" s="694"/>
      <c r="AB255" s="694"/>
      <c r="AC255" s="694"/>
      <c r="AD255" s="694"/>
      <c r="AE255" s="694"/>
      <c r="AF255" s="694"/>
      <c r="AG255" s="694"/>
      <c r="AH255" s="694"/>
      <c r="AI255" s="694"/>
      <c r="AJ255" s="668"/>
      <c r="AK255" s="691">
        <v>5</v>
      </c>
      <c r="AL255" s="692"/>
      <c r="AM255" s="692"/>
      <c r="AN255" s="692"/>
      <c r="AO255" s="692"/>
      <c r="AP255" s="692"/>
      <c r="AQ255" s="692">
        <v>1</v>
      </c>
      <c r="AR255" s="692"/>
      <c r="AS255" s="692"/>
      <c r="AT255" s="692"/>
      <c r="AU255" s="107">
        <v>1</v>
      </c>
      <c r="AV255" s="108"/>
      <c r="AW255" s="108"/>
      <c r="AX255" s="109"/>
    </row>
    <row r="257" spans="1:50" x14ac:dyDescent="0.15">
      <c r="B257" s="15" t="s">
        <v>325</v>
      </c>
    </row>
    <row r="258" spans="1:50" ht="24" customHeight="1" x14ac:dyDescent="0.15">
      <c r="A258" s="667"/>
      <c r="B258" s="667"/>
      <c r="C258" s="154" t="s">
        <v>83</v>
      </c>
      <c r="D258" s="155"/>
      <c r="E258" s="155"/>
      <c r="F258" s="155"/>
      <c r="G258" s="155"/>
      <c r="H258" s="155"/>
      <c r="I258" s="155"/>
      <c r="J258" s="155"/>
      <c r="K258" s="155"/>
      <c r="L258" s="156"/>
      <c r="M258" s="154" t="s">
        <v>84</v>
      </c>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6"/>
      <c r="AK258" s="364" t="s">
        <v>85</v>
      </c>
      <c r="AL258" s="363"/>
      <c r="AM258" s="363"/>
      <c r="AN258" s="363"/>
      <c r="AO258" s="363"/>
      <c r="AP258" s="363"/>
      <c r="AQ258" s="363" t="s">
        <v>86</v>
      </c>
      <c r="AR258" s="363"/>
      <c r="AS258" s="363"/>
      <c r="AT258" s="363"/>
      <c r="AU258" s="154" t="s">
        <v>87</v>
      </c>
      <c r="AV258" s="155"/>
      <c r="AW258" s="155"/>
      <c r="AX258" s="668"/>
    </row>
    <row r="259" spans="1:50" ht="23.25" customHeight="1" x14ac:dyDescent="0.15">
      <c r="A259" s="773">
        <v>1</v>
      </c>
      <c r="B259" s="774"/>
      <c r="C259" s="775" t="s">
        <v>255</v>
      </c>
      <c r="D259" s="670"/>
      <c r="E259" s="670"/>
      <c r="F259" s="670"/>
      <c r="G259" s="670"/>
      <c r="H259" s="670"/>
      <c r="I259" s="670"/>
      <c r="J259" s="670"/>
      <c r="K259" s="670"/>
      <c r="L259" s="671"/>
      <c r="M259" s="711" t="s">
        <v>191</v>
      </c>
      <c r="N259" s="712"/>
      <c r="O259" s="712"/>
      <c r="P259" s="712"/>
      <c r="Q259" s="712"/>
      <c r="R259" s="712"/>
      <c r="S259" s="712"/>
      <c r="T259" s="712"/>
      <c r="U259" s="712"/>
      <c r="V259" s="712"/>
      <c r="W259" s="712"/>
      <c r="X259" s="712"/>
      <c r="Y259" s="712"/>
      <c r="Z259" s="712"/>
      <c r="AA259" s="712"/>
      <c r="AB259" s="712"/>
      <c r="AC259" s="712"/>
      <c r="AD259" s="712"/>
      <c r="AE259" s="712"/>
      <c r="AF259" s="712"/>
      <c r="AG259" s="712"/>
      <c r="AH259" s="712"/>
      <c r="AI259" s="712"/>
      <c r="AJ259" s="713"/>
      <c r="AK259" s="691">
        <v>39</v>
      </c>
      <c r="AL259" s="692"/>
      <c r="AM259" s="692"/>
      <c r="AN259" s="692"/>
      <c r="AO259" s="692"/>
      <c r="AP259" s="692"/>
      <c r="AQ259" s="244" t="s">
        <v>342</v>
      </c>
      <c r="AR259" s="245"/>
      <c r="AS259" s="245"/>
      <c r="AT259" s="769"/>
      <c r="AU259" s="685" t="s">
        <v>336</v>
      </c>
      <c r="AV259" s="686"/>
      <c r="AW259" s="686"/>
      <c r="AX259" s="687"/>
    </row>
    <row r="260" spans="1:50" ht="24" customHeight="1" x14ac:dyDescent="0.15">
      <c r="A260" s="667">
        <v>2</v>
      </c>
      <c r="B260" s="667">
        <v>1</v>
      </c>
      <c r="C260" s="693" t="s">
        <v>249</v>
      </c>
      <c r="D260" s="694"/>
      <c r="E260" s="694"/>
      <c r="F260" s="694"/>
      <c r="G260" s="694"/>
      <c r="H260" s="694"/>
      <c r="I260" s="694"/>
      <c r="J260" s="694"/>
      <c r="K260" s="694"/>
      <c r="L260" s="668"/>
      <c r="M260" s="711" t="s">
        <v>258</v>
      </c>
      <c r="N260" s="712"/>
      <c r="O260" s="712"/>
      <c r="P260" s="712"/>
      <c r="Q260" s="712"/>
      <c r="R260" s="712"/>
      <c r="S260" s="712"/>
      <c r="T260" s="712"/>
      <c r="U260" s="712"/>
      <c r="V260" s="712"/>
      <c r="W260" s="712"/>
      <c r="X260" s="712"/>
      <c r="Y260" s="712"/>
      <c r="Z260" s="712"/>
      <c r="AA260" s="712"/>
      <c r="AB260" s="712"/>
      <c r="AC260" s="712"/>
      <c r="AD260" s="712"/>
      <c r="AE260" s="712"/>
      <c r="AF260" s="712"/>
      <c r="AG260" s="712"/>
      <c r="AH260" s="712"/>
      <c r="AI260" s="712"/>
      <c r="AJ260" s="713"/>
      <c r="AK260" s="691">
        <v>33</v>
      </c>
      <c r="AL260" s="692"/>
      <c r="AM260" s="692"/>
      <c r="AN260" s="692"/>
      <c r="AO260" s="692"/>
      <c r="AP260" s="692"/>
      <c r="AQ260" s="714" t="s">
        <v>262</v>
      </c>
      <c r="AR260" s="715"/>
      <c r="AS260" s="715"/>
      <c r="AT260" s="716"/>
      <c r="AU260" s="685" t="s">
        <v>336</v>
      </c>
      <c r="AV260" s="686"/>
      <c r="AW260" s="686"/>
      <c r="AX260" s="687"/>
    </row>
    <row r="261" spans="1:50" ht="24" customHeight="1" x14ac:dyDescent="0.15">
      <c r="A261" s="773">
        <v>3</v>
      </c>
      <c r="B261" s="774"/>
      <c r="C261" s="770" t="s">
        <v>256</v>
      </c>
      <c r="D261" s="771"/>
      <c r="E261" s="771"/>
      <c r="F261" s="771"/>
      <c r="G261" s="771"/>
      <c r="H261" s="771"/>
      <c r="I261" s="771"/>
      <c r="J261" s="771"/>
      <c r="K261" s="771"/>
      <c r="L261" s="772"/>
      <c r="M261" s="711" t="s">
        <v>257</v>
      </c>
      <c r="N261" s="712"/>
      <c r="O261" s="712"/>
      <c r="P261" s="712"/>
      <c r="Q261" s="712"/>
      <c r="R261" s="712"/>
      <c r="S261" s="712"/>
      <c r="T261" s="712"/>
      <c r="U261" s="712"/>
      <c r="V261" s="712"/>
      <c r="W261" s="712"/>
      <c r="X261" s="712"/>
      <c r="Y261" s="712"/>
      <c r="Z261" s="712"/>
      <c r="AA261" s="712"/>
      <c r="AB261" s="712"/>
      <c r="AC261" s="712"/>
      <c r="AD261" s="712"/>
      <c r="AE261" s="712"/>
      <c r="AF261" s="712"/>
      <c r="AG261" s="712"/>
      <c r="AH261" s="712"/>
      <c r="AI261" s="712"/>
      <c r="AJ261" s="713"/>
      <c r="AK261" s="691">
        <v>32</v>
      </c>
      <c r="AL261" s="692"/>
      <c r="AM261" s="692"/>
      <c r="AN261" s="692"/>
      <c r="AO261" s="692"/>
      <c r="AP261" s="692"/>
      <c r="AQ261" s="244" t="s">
        <v>342</v>
      </c>
      <c r="AR261" s="245"/>
      <c r="AS261" s="245"/>
      <c r="AT261" s="769"/>
      <c r="AU261" s="685" t="s">
        <v>336</v>
      </c>
      <c r="AV261" s="686"/>
      <c r="AW261" s="686"/>
      <c r="AX261" s="687"/>
    </row>
    <row r="262" spans="1:50" ht="24" customHeight="1" x14ac:dyDescent="0.15">
      <c r="A262" s="667">
        <v>4</v>
      </c>
      <c r="B262" s="667">
        <v>1</v>
      </c>
      <c r="C262" s="693" t="s">
        <v>250</v>
      </c>
      <c r="D262" s="694"/>
      <c r="E262" s="694"/>
      <c r="F262" s="694"/>
      <c r="G262" s="694"/>
      <c r="H262" s="694"/>
      <c r="I262" s="694"/>
      <c r="J262" s="694"/>
      <c r="K262" s="694"/>
      <c r="L262" s="668"/>
      <c r="M262" s="711" t="s">
        <v>259</v>
      </c>
      <c r="N262" s="712"/>
      <c r="O262" s="712"/>
      <c r="P262" s="712"/>
      <c r="Q262" s="712"/>
      <c r="R262" s="712"/>
      <c r="S262" s="712"/>
      <c r="T262" s="712"/>
      <c r="U262" s="712"/>
      <c r="V262" s="712"/>
      <c r="W262" s="712"/>
      <c r="X262" s="712"/>
      <c r="Y262" s="712"/>
      <c r="Z262" s="712"/>
      <c r="AA262" s="712"/>
      <c r="AB262" s="712"/>
      <c r="AC262" s="712"/>
      <c r="AD262" s="712"/>
      <c r="AE262" s="712"/>
      <c r="AF262" s="712"/>
      <c r="AG262" s="712"/>
      <c r="AH262" s="712"/>
      <c r="AI262" s="712"/>
      <c r="AJ262" s="713"/>
      <c r="AK262" s="691">
        <v>27</v>
      </c>
      <c r="AL262" s="692"/>
      <c r="AM262" s="692"/>
      <c r="AN262" s="692"/>
      <c r="AO262" s="692"/>
      <c r="AP262" s="692"/>
      <c r="AQ262" s="714" t="s">
        <v>262</v>
      </c>
      <c r="AR262" s="715"/>
      <c r="AS262" s="715"/>
      <c r="AT262" s="716"/>
      <c r="AU262" s="685" t="s">
        <v>336</v>
      </c>
      <c r="AV262" s="686"/>
      <c r="AW262" s="686"/>
      <c r="AX262" s="687"/>
    </row>
    <row r="263" spans="1:50" ht="24" customHeight="1" x14ac:dyDescent="0.15">
      <c r="A263" s="667">
        <v>5</v>
      </c>
      <c r="B263" s="667">
        <v>1</v>
      </c>
      <c r="C263" s="693" t="s">
        <v>251</v>
      </c>
      <c r="D263" s="694"/>
      <c r="E263" s="694"/>
      <c r="F263" s="694"/>
      <c r="G263" s="694"/>
      <c r="H263" s="694"/>
      <c r="I263" s="694"/>
      <c r="J263" s="694"/>
      <c r="K263" s="694"/>
      <c r="L263" s="668"/>
      <c r="M263" s="711" t="s">
        <v>258</v>
      </c>
      <c r="N263" s="712"/>
      <c r="O263" s="712"/>
      <c r="P263" s="712"/>
      <c r="Q263" s="712"/>
      <c r="R263" s="712"/>
      <c r="S263" s="712"/>
      <c r="T263" s="712"/>
      <c r="U263" s="712"/>
      <c r="V263" s="712"/>
      <c r="W263" s="712"/>
      <c r="X263" s="712"/>
      <c r="Y263" s="712"/>
      <c r="Z263" s="712"/>
      <c r="AA263" s="712"/>
      <c r="AB263" s="712"/>
      <c r="AC263" s="712"/>
      <c r="AD263" s="712"/>
      <c r="AE263" s="712"/>
      <c r="AF263" s="712"/>
      <c r="AG263" s="712"/>
      <c r="AH263" s="712"/>
      <c r="AI263" s="712"/>
      <c r="AJ263" s="713"/>
      <c r="AK263" s="691">
        <v>10</v>
      </c>
      <c r="AL263" s="692"/>
      <c r="AM263" s="692"/>
      <c r="AN263" s="692"/>
      <c r="AO263" s="692"/>
      <c r="AP263" s="692"/>
      <c r="AQ263" s="714" t="s">
        <v>262</v>
      </c>
      <c r="AR263" s="715"/>
      <c r="AS263" s="715"/>
      <c r="AT263" s="716"/>
      <c r="AU263" s="685" t="s">
        <v>336</v>
      </c>
      <c r="AV263" s="686"/>
      <c r="AW263" s="686"/>
      <c r="AX263" s="687"/>
    </row>
    <row r="264" spans="1:50" ht="24" customHeight="1" x14ac:dyDescent="0.15">
      <c r="A264" s="667">
        <v>6</v>
      </c>
      <c r="B264" s="667">
        <v>1</v>
      </c>
      <c r="C264" s="693" t="s">
        <v>252</v>
      </c>
      <c r="D264" s="694"/>
      <c r="E264" s="694"/>
      <c r="F264" s="694"/>
      <c r="G264" s="694"/>
      <c r="H264" s="694"/>
      <c r="I264" s="694"/>
      <c r="J264" s="694"/>
      <c r="K264" s="694"/>
      <c r="L264" s="668"/>
      <c r="M264" s="693" t="s">
        <v>260</v>
      </c>
      <c r="N264" s="694"/>
      <c r="O264" s="694"/>
      <c r="P264" s="694"/>
      <c r="Q264" s="694"/>
      <c r="R264" s="694"/>
      <c r="S264" s="694"/>
      <c r="T264" s="694"/>
      <c r="U264" s="694"/>
      <c r="V264" s="694"/>
      <c r="W264" s="694"/>
      <c r="X264" s="694"/>
      <c r="Y264" s="694"/>
      <c r="Z264" s="694"/>
      <c r="AA264" s="694"/>
      <c r="AB264" s="694"/>
      <c r="AC264" s="694"/>
      <c r="AD264" s="694"/>
      <c r="AE264" s="694"/>
      <c r="AF264" s="694"/>
      <c r="AG264" s="694"/>
      <c r="AH264" s="694"/>
      <c r="AI264" s="694"/>
      <c r="AJ264" s="668"/>
      <c r="AK264" s="691">
        <v>6</v>
      </c>
      <c r="AL264" s="692"/>
      <c r="AM264" s="692"/>
      <c r="AN264" s="692"/>
      <c r="AO264" s="692"/>
      <c r="AP264" s="692"/>
      <c r="AQ264" s="692">
        <v>1</v>
      </c>
      <c r="AR264" s="692"/>
      <c r="AS264" s="692"/>
      <c r="AT264" s="692"/>
      <c r="AU264" s="779" t="s">
        <v>261</v>
      </c>
      <c r="AV264" s="780"/>
      <c r="AW264" s="780"/>
      <c r="AX264" s="781"/>
    </row>
    <row r="265" spans="1:50" ht="24" customHeight="1" x14ac:dyDescent="0.15">
      <c r="A265" s="667">
        <v>7</v>
      </c>
      <c r="B265" s="667">
        <v>1</v>
      </c>
      <c r="C265" s="693" t="s">
        <v>253</v>
      </c>
      <c r="D265" s="694"/>
      <c r="E265" s="694"/>
      <c r="F265" s="694"/>
      <c r="G265" s="694"/>
      <c r="H265" s="694"/>
      <c r="I265" s="694"/>
      <c r="J265" s="694"/>
      <c r="K265" s="694"/>
      <c r="L265" s="668"/>
      <c r="M265" s="711" t="s">
        <v>263</v>
      </c>
      <c r="N265" s="712"/>
      <c r="O265" s="712"/>
      <c r="P265" s="712"/>
      <c r="Q265" s="712"/>
      <c r="R265" s="712"/>
      <c r="S265" s="712"/>
      <c r="T265" s="712"/>
      <c r="U265" s="712"/>
      <c r="V265" s="712"/>
      <c r="W265" s="712"/>
      <c r="X265" s="712"/>
      <c r="Y265" s="712"/>
      <c r="Z265" s="712"/>
      <c r="AA265" s="712"/>
      <c r="AB265" s="712"/>
      <c r="AC265" s="712"/>
      <c r="AD265" s="712"/>
      <c r="AE265" s="712"/>
      <c r="AF265" s="712"/>
      <c r="AG265" s="712"/>
      <c r="AH265" s="712"/>
      <c r="AI265" s="712"/>
      <c r="AJ265" s="713"/>
      <c r="AK265" s="691">
        <v>2</v>
      </c>
      <c r="AL265" s="692"/>
      <c r="AM265" s="692"/>
      <c r="AN265" s="692"/>
      <c r="AO265" s="692"/>
      <c r="AP265" s="692"/>
      <c r="AQ265" s="714" t="s">
        <v>262</v>
      </c>
      <c r="AR265" s="715"/>
      <c r="AS265" s="715"/>
      <c r="AT265" s="716"/>
      <c r="AU265" s="685" t="s">
        <v>336</v>
      </c>
      <c r="AV265" s="686"/>
      <c r="AW265" s="686"/>
      <c r="AX265" s="687"/>
    </row>
    <row r="266" spans="1:50" ht="24" customHeight="1" x14ac:dyDescent="0.15">
      <c r="A266" s="667">
        <v>8</v>
      </c>
      <c r="B266" s="667">
        <v>1</v>
      </c>
      <c r="C266" s="693" t="s">
        <v>373</v>
      </c>
      <c r="D266" s="694"/>
      <c r="E266" s="694"/>
      <c r="F266" s="694"/>
      <c r="G266" s="694"/>
      <c r="H266" s="694"/>
      <c r="I266" s="694"/>
      <c r="J266" s="694"/>
      <c r="K266" s="694"/>
      <c r="L266" s="668"/>
      <c r="M266" s="711" t="s">
        <v>264</v>
      </c>
      <c r="N266" s="712"/>
      <c r="O266" s="712"/>
      <c r="P266" s="712"/>
      <c r="Q266" s="712"/>
      <c r="R266" s="712"/>
      <c r="S266" s="712"/>
      <c r="T266" s="712"/>
      <c r="U266" s="712"/>
      <c r="V266" s="712"/>
      <c r="W266" s="712"/>
      <c r="X266" s="712"/>
      <c r="Y266" s="712"/>
      <c r="Z266" s="712"/>
      <c r="AA266" s="712"/>
      <c r="AB266" s="712"/>
      <c r="AC266" s="712"/>
      <c r="AD266" s="712"/>
      <c r="AE266" s="712"/>
      <c r="AF266" s="712"/>
      <c r="AG266" s="712"/>
      <c r="AH266" s="712"/>
      <c r="AI266" s="712"/>
      <c r="AJ266" s="713"/>
      <c r="AK266" s="691">
        <v>1</v>
      </c>
      <c r="AL266" s="692"/>
      <c r="AM266" s="692"/>
      <c r="AN266" s="692"/>
      <c r="AO266" s="692"/>
      <c r="AP266" s="692"/>
      <c r="AQ266" s="714" t="s">
        <v>262</v>
      </c>
      <c r="AR266" s="715"/>
      <c r="AS266" s="715"/>
      <c r="AT266" s="716"/>
      <c r="AU266" s="685" t="s">
        <v>336</v>
      </c>
      <c r="AV266" s="686"/>
      <c r="AW266" s="686"/>
      <c r="AX266" s="687"/>
    </row>
    <row r="267" spans="1:50" ht="24" customHeight="1" x14ac:dyDescent="0.15">
      <c r="A267" s="667">
        <v>9</v>
      </c>
      <c r="B267" s="667">
        <v>1</v>
      </c>
      <c r="C267" s="693" t="s">
        <v>254</v>
      </c>
      <c r="D267" s="694"/>
      <c r="E267" s="694"/>
      <c r="F267" s="694"/>
      <c r="G267" s="694"/>
      <c r="H267" s="694"/>
      <c r="I267" s="694"/>
      <c r="J267" s="694"/>
      <c r="K267" s="694"/>
      <c r="L267" s="668"/>
      <c r="M267" s="711" t="s">
        <v>265</v>
      </c>
      <c r="N267" s="712"/>
      <c r="O267" s="712"/>
      <c r="P267" s="712"/>
      <c r="Q267" s="712"/>
      <c r="R267" s="712"/>
      <c r="S267" s="712"/>
      <c r="T267" s="712"/>
      <c r="U267" s="712"/>
      <c r="V267" s="712"/>
      <c r="W267" s="712"/>
      <c r="X267" s="712"/>
      <c r="Y267" s="712"/>
      <c r="Z267" s="712"/>
      <c r="AA267" s="712"/>
      <c r="AB267" s="712"/>
      <c r="AC267" s="712"/>
      <c r="AD267" s="712"/>
      <c r="AE267" s="712"/>
      <c r="AF267" s="712"/>
      <c r="AG267" s="712"/>
      <c r="AH267" s="712"/>
      <c r="AI267" s="712"/>
      <c r="AJ267" s="713"/>
      <c r="AK267" s="691">
        <v>0.3</v>
      </c>
      <c r="AL267" s="692"/>
      <c r="AM267" s="692"/>
      <c r="AN267" s="692"/>
      <c r="AO267" s="692"/>
      <c r="AP267" s="692"/>
      <c r="AQ267" s="776">
        <v>2</v>
      </c>
      <c r="AR267" s="777"/>
      <c r="AS267" s="777"/>
      <c r="AT267" s="778"/>
      <c r="AU267" s="107">
        <v>0.50600000000000001</v>
      </c>
      <c r="AV267" s="108"/>
      <c r="AW267" s="108"/>
      <c r="AX267" s="109"/>
    </row>
    <row r="268" spans="1:50" ht="24" customHeight="1" x14ac:dyDescent="0.15">
      <c r="A268" s="667">
        <v>10</v>
      </c>
      <c r="B268" s="667">
        <v>1</v>
      </c>
      <c r="C268" s="693" t="s">
        <v>266</v>
      </c>
      <c r="D268" s="694"/>
      <c r="E268" s="694"/>
      <c r="F268" s="694"/>
      <c r="G268" s="694"/>
      <c r="H268" s="694"/>
      <c r="I268" s="694"/>
      <c r="J268" s="694"/>
      <c r="K268" s="694"/>
      <c r="L268" s="668"/>
      <c r="M268" s="711" t="s">
        <v>263</v>
      </c>
      <c r="N268" s="712"/>
      <c r="O268" s="712"/>
      <c r="P268" s="712"/>
      <c r="Q268" s="712"/>
      <c r="R268" s="712"/>
      <c r="S268" s="712"/>
      <c r="T268" s="712"/>
      <c r="U268" s="712"/>
      <c r="V268" s="712"/>
      <c r="W268" s="712"/>
      <c r="X268" s="712"/>
      <c r="Y268" s="712"/>
      <c r="Z268" s="712"/>
      <c r="AA268" s="712"/>
      <c r="AB268" s="712"/>
      <c r="AC268" s="712"/>
      <c r="AD268" s="712"/>
      <c r="AE268" s="712"/>
      <c r="AF268" s="712"/>
      <c r="AG268" s="712"/>
      <c r="AH268" s="712"/>
      <c r="AI268" s="712"/>
      <c r="AJ268" s="713"/>
      <c r="AK268" s="691">
        <v>0.2</v>
      </c>
      <c r="AL268" s="692"/>
      <c r="AM268" s="692"/>
      <c r="AN268" s="692"/>
      <c r="AO268" s="692"/>
      <c r="AP268" s="692"/>
      <c r="AQ268" s="776">
        <v>1</v>
      </c>
      <c r="AR268" s="777"/>
      <c r="AS268" s="777"/>
      <c r="AT268" s="778"/>
      <c r="AU268" s="107">
        <v>0.27</v>
      </c>
      <c r="AV268" s="108"/>
      <c r="AW268" s="108"/>
      <c r="AX268" s="109"/>
    </row>
    <row r="270" spans="1:50" x14ac:dyDescent="0.15">
      <c r="B270" s="15" t="s">
        <v>326</v>
      </c>
    </row>
    <row r="271" spans="1:50" ht="24" customHeight="1" x14ac:dyDescent="0.15">
      <c r="A271" s="667"/>
      <c r="B271" s="667"/>
      <c r="C271" s="154" t="s">
        <v>83</v>
      </c>
      <c r="D271" s="155"/>
      <c r="E271" s="155"/>
      <c r="F271" s="155"/>
      <c r="G271" s="155"/>
      <c r="H271" s="155"/>
      <c r="I271" s="155"/>
      <c r="J271" s="155"/>
      <c r="K271" s="155"/>
      <c r="L271" s="156"/>
      <c r="M271" s="154" t="s">
        <v>84</v>
      </c>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6"/>
      <c r="AK271" s="364" t="s">
        <v>85</v>
      </c>
      <c r="AL271" s="363"/>
      <c r="AM271" s="363"/>
      <c r="AN271" s="363"/>
      <c r="AO271" s="363"/>
      <c r="AP271" s="363"/>
      <c r="AQ271" s="363" t="s">
        <v>86</v>
      </c>
      <c r="AR271" s="363"/>
      <c r="AS271" s="363"/>
      <c r="AT271" s="363"/>
      <c r="AU271" s="154" t="s">
        <v>87</v>
      </c>
      <c r="AV271" s="155"/>
      <c r="AW271" s="155"/>
      <c r="AX271" s="668"/>
    </row>
    <row r="272" spans="1:50" ht="24" customHeight="1" x14ac:dyDescent="0.15">
      <c r="A272" s="667">
        <v>1</v>
      </c>
      <c r="B272" s="667">
        <v>1</v>
      </c>
      <c r="C272" s="693" t="s">
        <v>343</v>
      </c>
      <c r="D272" s="694"/>
      <c r="E272" s="694"/>
      <c r="F272" s="694"/>
      <c r="G272" s="694"/>
      <c r="H272" s="694"/>
      <c r="I272" s="694"/>
      <c r="J272" s="694"/>
      <c r="K272" s="694"/>
      <c r="L272" s="668"/>
      <c r="M272" s="693" t="s">
        <v>269</v>
      </c>
      <c r="N272" s="694"/>
      <c r="O272" s="694"/>
      <c r="P272" s="694"/>
      <c r="Q272" s="694"/>
      <c r="R272" s="694"/>
      <c r="S272" s="694"/>
      <c r="T272" s="694"/>
      <c r="U272" s="694"/>
      <c r="V272" s="694"/>
      <c r="W272" s="694"/>
      <c r="X272" s="694"/>
      <c r="Y272" s="694"/>
      <c r="Z272" s="694"/>
      <c r="AA272" s="694"/>
      <c r="AB272" s="694"/>
      <c r="AC272" s="694"/>
      <c r="AD272" s="694"/>
      <c r="AE272" s="694"/>
      <c r="AF272" s="694"/>
      <c r="AG272" s="694"/>
      <c r="AH272" s="694"/>
      <c r="AI272" s="694"/>
      <c r="AJ272" s="668"/>
      <c r="AK272" s="691">
        <v>0.3</v>
      </c>
      <c r="AL272" s="692"/>
      <c r="AM272" s="692"/>
      <c r="AN272" s="692"/>
      <c r="AO272" s="692"/>
      <c r="AP272" s="692"/>
      <c r="AQ272" s="685" t="s">
        <v>336</v>
      </c>
      <c r="AR272" s="686"/>
      <c r="AS272" s="686"/>
      <c r="AT272" s="687"/>
      <c r="AU272" s="685" t="s">
        <v>336</v>
      </c>
      <c r="AV272" s="686"/>
      <c r="AW272" s="686"/>
      <c r="AX272" s="687"/>
    </row>
    <row r="273" spans="1:50" ht="24" customHeight="1" x14ac:dyDescent="0.15">
      <c r="A273" s="667">
        <v>2</v>
      </c>
      <c r="B273" s="667">
        <v>1</v>
      </c>
      <c r="C273" s="693" t="s">
        <v>344</v>
      </c>
      <c r="D273" s="694"/>
      <c r="E273" s="694"/>
      <c r="F273" s="694"/>
      <c r="G273" s="694"/>
      <c r="H273" s="694"/>
      <c r="I273" s="694"/>
      <c r="J273" s="694"/>
      <c r="K273" s="694"/>
      <c r="L273" s="668"/>
      <c r="M273" s="693" t="s">
        <v>269</v>
      </c>
      <c r="N273" s="694"/>
      <c r="O273" s="694"/>
      <c r="P273" s="694"/>
      <c r="Q273" s="694"/>
      <c r="R273" s="694"/>
      <c r="S273" s="694"/>
      <c r="T273" s="694"/>
      <c r="U273" s="694"/>
      <c r="V273" s="694"/>
      <c r="W273" s="694"/>
      <c r="X273" s="694"/>
      <c r="Y273" s="694"/>
      <c r="Z273" s="694"/>
      <c r="AA273" s="694"/>
      <c r="AB273" s="694"/>
      <c r="AC273" s="694"/>
      <c r="AD273" s="694"/>
      <c r="AE273" s="694"/>
      <c r="AF273" s="694"/>
      <c r="AG273" s="694"/>
      <c r="AH273" s="694"/>
      <c r="AI273" s="694"/>
      <c r="AJ273" s="668"/>
      <c r="AK273" s="691">
        <v>0.3</v>
      </c>
      <c r="AL273" s="692"/>
      <c r="AM273" s="692"/>
      <c r="AN273" s="692"/>
      <c r="AO273" s="692"/>
      <c r="AP273" s="692"/>
      <c r="AQ273" s="685" t="s">
        <v>336</v>
      </c>
      <c r="AR273" s="686"/>
      <c r="AS273" s="686"/>
      <c r="AT273" s="687"/>
      <c r="AU273" s="685" t="s">
        <v>336</v>
      </c>
      <c r="AV273" s="686"/>
      <c r="AW273" s="686"/>
      <c r="AX273" s="687"/>
    </row>
    <row r="275" spans="1:50" x14ac:dyDescent="0.15">
      <c r="B275" s="15" t="s">
        <v>327</v>
      </c>
    </row>
    <row r="276" spans="1:50" ht="24" customHeight="1" x14ac:dyDescent="0.15">
      <c r="A276" s="667"/>
      <c r="B276" s="667"/>
      <c r="C276" s="154" t="s">
        <v>83</v>
      </c>
      <c r="D276" s="155"/>
      <c r="E276" s="155"/>
      <c r="F276" s="155"/>
      <c r="G276" s="155"/>
      <c r="H276" s="155"/>
      <c r="I276" s="155"/>
      <c r="J276" s="155"/>
      <c r="K276" s="155"/>
      <c r="L276" s="156"/>
      <c r="M276" s="154" t="s">
        <v>84</v>
      </c>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6"/>
      <c r="AK276" s="364" t="s">
        <v>85</v>
      </c>
      <c r="AL276" s="363"/>
      <c r="AM276" s="363"/>
      <c r="AN276" s="363"/>
      <c r="AO276" s="363"/>
      <c r="AP276" s="363"/>
      <c r="AQ276" s="363" t="s">
        <v>86</v>
      </c>
      <c r="AR276" s="363"/>
      <c r="AS276" s="363"/>
      <c r="AT276" s="363"/>
      <c r="AU276" s="154" t="s">
        <v>87</v>
      </c>
      <c r="AV276" s="155"/>
      <c r="AW276" s="155"/>
      <c r="AX276" s="668"/>
    </row>
    <row r="277" spans="1:50" ht="24" customHeight="1" x14ac:dyDescent="0.15">
      <c r="A277" s="667">
        <v>1</v>
      </c>
      <c r="B277" s="667">
        <v>1</v>
      </c>
      <c r="C277" s="693" t="s">
        <v>270</v>
      </c>
      <c r="D277" s="694"/>
      <c r="E277" s="694"/>
      <c r="F277" s="694"/>
      <c r="G277" s="694"/>
      <c r="H277" s="694"/>
      <c r="I277" s="694"/>
      <c r="J277" s="694"/>
      <c r="K277" s="694"/>
      <c r="L277" s="668"/>
      <c r="M277" s="693" t="s">
        <v>272</v>
      </c>
      <c r="N277" s="694"/>
      <c r="O277" s="694"/>
      <c r="P277" s="694"/>
      <c r="Q277" s="694"/>
      <c r="R277" s="694"/>
      <c r="S277" s="694"/>
      <c r="T277" s="694"/>
      <c r="U277" s="694"/>
      <c r="V277" s="694"/>
      <c r="W277" s="694"/>
      <c r="X277" s="694"/>
      <c r="Y277" s="694"/>
      <c r="Z277" s="694"/>
      <c r="AA277" s="694"/>
      <c r="AB277" s="694"/>
      <c r="AC277" s="694"/>
      <c r="AD277" s="694"/>
      <c r="AE277" s="694"/>
      <c r="AF277" s="694"/>
      <c r="AG277" s="694"/>
      <c r="AH277" s="694"/>
      <c r="AI277" s="694"/>
      <c r="AJ277" s="668"/>
      <c r="AK277" s="691">
        <v>5</v>
      </c>
      <c r="AL277" s="692"/>
      <c r="AM277" s="692"/>
      <c r="AN277" s="692"/>
      <c r="AO277" s="692"/>
      <c r="AP277" s="692"/>
      <c r="AQ277" s="785">
        <v>1</v>
      </c>
      <c r="AR277" s="785"/>
      <c r="AS277" s="785"/>
      <c r="AT277" s="785"/>
      <c r="AU277" s="672">
        <f>4897200/5092500</f>
        <v>0.96164948453608246</v>
      </c>
      <c r="AV277" s="673"/>
      <c r="AW277" s="673"/>
      <c r="AX277" s="674"/>
    </row>
    <row r="278" spans="1:50" ht="30.75" customHeight="1" x14ac:dyDescent="0.15">
      <c r="A278" s="667">
        <v>2</v>
      </c>
      <c r="B278" s="667">
        <v>1</v>
      </c>
      <c r="C278" s="782" t="s">
        <v>271</v>
      </c>
      <c r="D278" s="783"/>
      <c r="E278" s="783"/>
      <c r="F278" s="783"/>
      <c r="G278" s="783"/>
      <c r="H278" s="783"/>
      <c r="I278" s="783"/>
      <c r="J278" s="783"/>
      <c r="K278" s="783"/>
      <c r="L278" s="784"/>
      <c r="M278" s="693" t="s">
        <v>272</v>
      </c>
      <c r="N278" s="694"/>
      <c r="O278" s="694"/>
      <c r="P278" s="694"/>
      <c r="Q278" s="694"/>
      <c r="R278" s="694"/>
      <c r="S278" s="694"/>
      <c r="T278" s="694"/>
      <c r="U278" s="694"/>
      <c r="V278" s="694"/>
      <c r="W278" s="694"/>
      <c r="X278" s="694"/>
      <c r="Y278" s="694"/>
      <c r="Z278" s="694"/>
      <c r="AA278" s="694"/>
      <c r="AB278" s="694"/>
      <c r="AC278" s="694"/>
      <c r="AD278" s="694"/>
      <c r="AE278" s="694"/>
      <c r="AF278" s="694"/>
      <c r="AG278" s="694"/>
      <c r="AH278" s="694"/>
      <c r="AI278" s="694"/>
      <c r="AJ278" s="668"/>
      <c r="AK278" s="691">
        <v>3</v>
      </c>
      <c r="AL278" s="692"/>
      <c r="AM278" s="692"/>
      <c r="AN278" s="692"/>
      <c r="AO278" s="692"/>
      <c r="AP278" s="692"/>
      <c r="AQ278" s="785">
        <v>1</v>
      </c>
      <c r="AR278" s="785"/>
      <c r="AS278" s="785"/>
      <c r="AT278" s="785"/>
      <c r="AU278" s="672">
        <f>3464580/3539550</f>
        <v>0.97881934144170868</v>
      </c>
      <c r="AV278" s="673"/>
      <c r="AW278" s="673"/>
      <c r="AX278" s="674"/>
    </row>
    <row r="280" spans="1:50" x14ac:dyDescent="0.15">
      <c r="B280" s="15" t="s">
        <v>247</v>
      </c>
    </row>
    <row r="281" spans="1:50" ht="24" customHeight="1" x14ac:dyDescent="0.15">
      <c r="A281" s="667"/>
      <c r="B281" s="667"/>
      <c r="C281" s="154" t="s">
        <v>83</v>
      </c>
      <c r="D281" s="155"/>
      <c r="E281" s="155"/>
      <c r="F281" s="155"/>
      <c r="G281" s="155"/>
      <c r="H281" s="155"/>
      <c r="I281" s="155"/>
      <c r="J281" s="155"/>
      <c r="K281" s="155"/>
      <c r="L281" s="156"/>
      <c r="M281" s="154" t="s">
        <v>84</v>
      </c>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6"/>
      <c r="AK281" s="364" t="s">
        <v>85</v>
      </c>
      <c r="AL281" s="363"/>
      <c r="AM281" s="363"/>
      <c r="AN281" s="363"/>
      <c r="AO281" s="363"/>
      <c r="AP281" s="363"/>
      <c r="AQ281" s="363" t="s">
        <v>86</v>
      </c>
      <c r="AR281" s="363"/>
      <c r="AS281" s="363"/>
      <c r="AT281" s="363"/>
      <c r="AU281" s="154" t="s">
        <v>87</v>
      </c>
      <c r="AV281" s="155"/>
      <c r="AW281" s="155"/>
      <c r="AX281" s="668"/>
    </row>
    <row r="282" spans="1:50" ht="24" customHeight="1" x14ac:dyDescent="0.15">
      <c r="A282" s="667">
        <v>1</v>
      </c>
      <c r="B282" s="667">
        <v>1</v>
      </c>
      <c r="C282" s="693" t="s">
        <v>274</v>
      </c>
      <c r="D282" s="694"/>
      <c r="E282" s="694"/>
      <c r="F282" s="694"/>
      <c r="G282" s="694"/>
      <c r="H282" s="694"/>
      <c r="I282" s="694"/>
      <c r="J282" s="694"/>
      <c r="K282" s="694"/>
      <c r="L282" s="668"/>
      <c r="M282" s="693" t="s">
        <v>273</v>
      </c>
      <c r="N282" s="694"/>
      <c r="O282" s="694"/>
      <c r="P282" s="694"/>
      <c r="Q282" s="694"/>
      <c r="R282" s="694"/>
      <c r="S282" s="694"/>
      <c r="T282" s="694"/>
      <c r="U282" s="694"/>
      <c r="V282" s="694"/>
      <c r="W282" s="694"/>
      <c r="X282" s="694"/>
      <c r="Y282" s="694"/>
      <c r="Z282" s="694"/>
      <c r="AA282" s="694"/>
      <c r="AB282" s="694"/>
      <c r="AC282" s="694"/>
      <c r="AD282" s="694"/>
      <c r="AE282" s="694"/>
      <c r="AF282" s="694"/>
      <c r="AG282" s="694"/>
      <c r="AH282" s="694"/>
      <c r="AI282" s="694"/>
      <c r="AJ282" s="668"/>
      <c r="AK282" s="665">
        <v>5</v>
      </c>
      <c r="AL282" s="661"/>
      <c r="AM282" s="661"/>
      <c r="AN282" s="661"/>
      <c r="AO282" s="661"/>
      <c r="AP282" s="661"/>
      <c r="AQ282" s="661">
        <v>3</v>
      </c>
      <c r="AR282" s="661"/>
      <c r="AS282" s="661"/>
      <c r="AT282" s="661"/>
      <c r="AU282" s="672">
        <f>9184450/9647379</f>
        <v>0.9520150498907527</v>
      </c>
      <c r="AV282" s="673"/>
      <c r="AW282" s="673"/>
      <c r="AX282" s="674"/>
    </row>
    <row r="284" spans="1:50" x14ac:dyDescent="0.15">
      <c r="B284" s="15" t="s">
        <v>248</v>
      </c>
    </row>
    <row r="285" spans="1:50" ht="24" customHeight="1" x14ac:dyDescent="0.15">
      <c r="A285" s="667"/>
      <c r="B285" s="667"/>
      <c r="C285" s="154" t="s">
        <v>83</v>
      </c>
      <c r="D285" s="155"/>
      <c r="E285" s="155"/>
      <c r="F285" s="155"/>
      <c r="G285" s="155"/>
      <c r="H285" s="155"/>
      <c r="I285" s="155"/>
      <c r="J285" s="155"/>
      <c r="K285" s="155"/>
      <c r="L285" s="156"/>
      <c r="M285" s="154" t="s">
        <v>84</v>
      </c>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6"/>
      <c r="AK285" s="364" t="s">
        <v>85</v>
      </c>
      <c r="AL285" s="363"/>
      <c r="AM285" s="363"/>
      <c r="AN285" s="363"/>
      <c r="AO285" s="363"/>
      <c r="AP285" s="363"/>
      <c r="AQ285" s="363" t="s">
        <v>86</v>
      </c>
      <c r="AR285" s="363"/>
      <c r="AS285" s="363"/>
      <c r="AT285" s="363"/>
      <c r="AU285" s="154" t="s">
        <v>87</v>
      </c>
      <c r="AV285" s="155"/>
      <c r="AW285" s="155"/>
      <c r="AX285" s="668"/>
    </row>
    <row r="286" spans="1:50" ht="24" customHeight="1" x14ac:dyDescent="0.15">
      <c r="A286" s="667">
        <v>1</v>
      </c>
      <c r="B286" s="667">
        <v>1</v>
      </c>
      <c r="C286" s="693" t="s">
        <v>377</v>
      </c>
      <c r="D286" s="694"/>
      <c r="E286" s="694"/>
      <c r="F286" s="694"/>
      <c r="G286" s="694"/>
      <c r="H286" s="694"/>
      <c r="I286" s="694"/>
      <c r="J286" s="694"/>
      <c r="K286" s="694"/>
      <c r="L286" s="668"/>
      <c r="M286" s="693" t="s">
        <v>272</v>
      </c>
      <c r="N286" s="694"/>
      <c r="O286" s="694"/>
      <c r="P286" s="694"/>
      <c r="Q286" s="694"/>
      <c r="R286" s="694"/>
      <c r="S286" s="694"/>
      <c r="T286" s="694"/>
      <c r="U286" s="694"/>
      <c r="V286" s="694"/>
      <c r="W286" s="694"/>
      <c r="X286" s="694"/>
      <c r="Y286" s="694"/>
      <c r="Z286" s="694"/>
      <c r="AA286" s="694"/>
      <c r="AB286" s="694"/>
      <c r="AC286" s="694"/>
      <c r="AD286" s="694"/>
      <c r="AE286" s="694"/>
      <c r="AF286" s="694"/>
      <c r="AG286" s="694"/>
      <c r="AH286" s="694"/>
      <c r="AI286" s="694"/>
      <c r="AJ286" s="668"/>
      <c r="AK286" s="691">
        <v>2</v>
      </c>
      <c r="AL286" s="692"/>
      <c r="AM286" s="692"/>
      <c r="AN286" s="692"/>
      <c r="AO286" s="692"/>
      <c r="AP286" s="692"/>
      <c r="AQ286" s="695" t="s">
        <v>275</v>
      </c>
      <c r="AR286" s="696"/>
      <c r="AS286" s="696"/>
      <c r="AT286" s="697"/>
      <c r="AU286" s="685" t="s">
        <v>336</v>
      </c>
      <c r="AV286" s="686"/>
      <c r="AW286" s="686"/>
      <c r="AX286" s="687"/>
    </row>
    <row r="287" spans="1:50" ht="24" customHeight="1" x14ac:dyDescent="0.15">
      <c r="A287" s="667">
        <v>2</v>
      </c>
      <c r="B287" s="667">
        <v>1</v>
      </c>
      <c r="C287" s="711" t="s">
        <v>255</v>
      </c>
      <c r="D287" s="712"/>
      <c r="E287" s="712"/>
      <c r="F287" s="712"/>
      <c r="G287" s="712"/>
      <c r="H287" s="712"/>
      <c r="I287" s="712"/>
      <c r="J287" s="712"/>
      <c r="K287" s="712"/>
      <c r="L287" s="713"/>
      <c r="M287" s="693" t="s">
        <v>277</v>
      </c>
      <c r="N287" s="694"/>
      <c r="O287" s="694"/>
      <c r="P287" s="694"/>
      <c r="Q287" s="694"/>
      <c r="R287" s="694"/>
      <c r="S287" s="694"/>
      <c r="T287" s="694"/>
      <c r="U287" s="694"/>
      <c r="V287" s="694"/>
      <c r="W287" s="694"/>
      <c r="X287" s="694"/>
      <c r="Y287" s="694"/>
      <c r="Z287" s="694"/>
      <c r="AA287" s="694"/>
      <c r="AB287" s="694"/>
      <c r="AC287" s="694"/>
      <c r="AD287" s="694"/>
      <c r="AE287" s="694"/>
      <c r="AF287" s="694"/>
      <c r="AG287" s="694"/>
      <c r="AH287" s="694"/>
      <c r="AI287" s="694"/>
      <c r="AJ287" s="668"/>
      <c r="AK287" s="691">
        <v>1</v>
      </c>
      <c r="AL287" s="692"/>
      <c r="AM287" s="692"/>
      <c r="AN287" s="692"/>
      <c r="AO287" s="692"/>
      <c r="AP287" s="692"/>
      <c r="AQ287" s="695" t="s">
        <v>275</v>
      </c>
      <c r="AR287" s="696"/>
      <c r="AS287" s="696"/>
      <c r="AT287" s="697"/>
      <c r="AU287" s="685" t="s">
        <v>336</v>
      </c>
      <c r="AV287" s="686"/>
      <c r="AW287" s="686"/>
      <c r="AX287" s="687"/>
    </row>
    <row r="288" spans="1:50" ht="24" customHeight="1" x14ac:dyDescent="0.15">
      <c r="A288" s="667">
        <v>3</v>
      </c>
      <c r="B288" s="667">
        <v>1</v>
      </c>
      <c r="C288" s="669" t="s">
        <v>276</v>
      </c>
      <c r="D288" s="786"/>
      <c r="E288" s="786"/>
      <c r="F288" s="786"/>
      <c r="G288" s="786"/>
      <c r="H288" s="786"/>
      <c r="I288" s="786"/>
      <c r="J288" s="786"/>
      <c r="K288" s="786"/>
      <c r="L288" s="787"/>
      <c r="M288" s="693" t="s">
        <v>277</v>
      </c>
      <c r="N288" s="694"/>
      <c r="O288" s="694"/>
      <c r="P288" s="694"/>
      <c r="Q288" s="694"/>
      <c r="R288" s="694"/>
      <c r="S288" s="694"/>
      <c r="T288" s="694"/>
      <c r="U288" s="694"/>
      <c r="V288" s="694"/>
      <c r="W288" s="694"/>
      <c r="X288" s="694"/>
      <c r="Y288" s="694"/>
      <c r="Z288" s="694"/>
      <c r="AA288" s="694"/>
      <c r="AB288" s="694"/>
      <c r="AC288" s="694"/>
      <c r="AD288" s="694"/>
      <c r="AE288" s="694"/>
      <c r="AF288" s="694"/>
      <c r="AG288" s="694"/>
      <c r="AH288" s="694"/>
      <c r="AI288" s="694"/>
      <c r="AJ288" s="668"/>
      <c r="AK288" s="691">
        <v>0.6</v>
      </c>
      <c r="AL288" s="692"/>
      <c r="AM288" s="692"/>
      <c r="AN288" s="692"/>
      <c r="AO288" s="692"/>
      <c r="AP288" s="692"/>
      <c r="AQ288" s="695" t="s">
        <v>275</v>
      </c>
      <c r="AR288" s="696"/>
      <c r="AS288" s="696"/>
      <c r="AT288" s="697"/>
      <c r="AU288" s="685" t="s">
        <v>336</v>
      </c>
      <c r="AV288" s="686"/>
      <c r="AW288" s="686"/>
      <c r="AX288" s="687"/>
    </row>
    <row r="289" spans="1:50" ht="24" customHeight="1" x14ac:dyDescent="0.15">
      <c r="A289" s="667">
        <v>4</v>
      </c>
      <c r="B289" s="667">
        <v>1</v>
      </c>
      <c r="C289" s="775" t="s">
        <v>256</v>
      </c>
      <c r="D289" s="670"/>
      <c r="E289" s="670"/>
      <c r="F289" s="670"/>
      <c r="G289" s="670"/>
      <c r="H289" s="670"/>
      <c r="I289" s="670"/>
      <c r="J289" s="670"/>
      <c r="K289" s="670"/>
      <c r="L289" s="671"/>
      <c r="M289" s="693" t="s">
        <v>277</v>
      </c>
      <c r="N289" s="694"/>
      <c r="O289" s="694"/>
      <c r="P289" s="694"/>
      <c r="Q289" s="694"/>
      <c r="R289" s="694"/>
      <c r="S289" s="694"/>
      <c r="T289" s="694"/>
      <c r="U289" s="694"/>
      <c r="V289" s="694"/>
      <c r="W289" s="694"/>
      <c r="X289" s="694"/>
      <c r="Y289" s="694"/>
      <c r="Z289" s="694"/>
      <c r="AA289" s="694"/>
      <c r="AB289" s="694"/>
      <c r="AC289" s="694"/>
      <c r="AD289" s="694"/>
      <c r="AE289" s="694"/>
      <c r="AF289" s="694"/>
      <c r="AG289" s="694"/>
      <c r="AH289" s="694"/>
      <c r="AI289" s="694"/>
      <c r="AJ289" s="668"/>
      <c r="AK289" s="691">
        <v>0.6</v>
      </c>
      <c r="AL289" s="692"/>
      <c r="AM289" s="692"/>
      <c r="AN289" s="692"/>
      <c r="AO289" s="692"/>
      <c r="AP289" s="692"/>
      <c r="AQ289" s="695" t="s">
        <v>275</v>
      </c>
      <c r="AR289" s="696"/>
      <c r="AS289" s="696"/>
      <c r="AT289" s="697"/>
      <c r="AU289" s="685" t="s">
        <v>336</v>
      </c>
      <c r="AV289" s="686"/>
      <c r="AW289" s="686"/>
      <c r="AX289" s="687"/>
    </row>
    <row r="290" spans="1:50" ht="24" customHeight="1" x14ac:dyDescent="0.15">
      <c r="A290" s="667">
        <v>5</v>
      </c>
      <c r="B290" s="667">
        <v>1</v>
      </c>
      <c r="C290" s="693" t="s">
        <v>250</v>
      </c>
      <c r="D290" s="694"/>
      <c r="E290" s="694"/>
      <c r="F290" s="694"/>
      <c r="G290" s="694"/>
      <c r="H290" s="694"/>
      <c r="I290" s="694"/>
      <c r="J290" s="694"/>
      <c r="K290" s="694"/>
      <c r="L290" s="668"/>
      <c r="M290" s="693" t="s">
        <v>277</v>
      </c>
      <c r="N290" s="694"/>
      <c r="O290" s="694"/>
      <c r="P290" s="694"/>
      <c r="Q290" s="694"/>
      <c r="R290" s="694"/>
      <c r="S290" s="694"/>
      <c r="T290" s="694"/>
      <c r="U290" s="694"/>
      <c r="V290" s="694"/>
      <c r="W290" s="694"/>
      <c r="X290" s="694"/>
      <c r="Y290" s="694"/>
      <c r="Z290" s="694"/>
      <c r="AA290" s="694"/>
      <c r="AB290" s="694"/>
      <c r="AC290" s="694"/>
      <c r="AD290" s="694"/>
      <c r="AE290" s="694"/>
      <c r="AF290" s="694"/>
      <c r="AG290" s="694"/>
      <c r="AH290" s="694"/>
      <c r="AI290" s="694"/>
      <c r="AJ290" s="668"/>
      <c r="AK290" s="691">
        <v>0.5</v>
      </c>
      <c r="AL290" s="692"/>
      <c r="AM290" s="692"/>
      <c r="AN290" s="692"/>
      <c r="AO290" s="692"/>
      <c r="AP290" s="692"/>
      <c r="AQ290" s="695" t="s">
        <v>275</v>
      </c>
      <c r="AR290" s="696"/>
      <c r="AS290" s="696"/>
      <c r="AT290" s="697"/>
      <c r="AU290" s="685" t="s">
        <v>336</v>
      </c>
      <c r="AV290" s="686"/>
      <c r="AW290" s="686"/>
      <c r="AX290" s="687"/>
    </row>
    <row r="291" spans="1:50" ht="24" customHeight="1" x14ac:dyDescent="0.15">
      <c r="A291" s="667">
        <v>6</v>
      </c>
      <c r="B291" s="667">
        <v>1</v>
      </c>
      <c r="C291" s="693" t="s">
        <v>251</v>
      </c>
      <c r="D291" s="694"/>
      <c r="E291" s="694"/>
      <c r="F291" s="694"/>
      <c r="G291" s="694"/>
      <c r="H291" s="694"/>
      <c r="I291" s="694"/>
      <c r="J291" s="694"/>
      <c r="K291" s="694"/>
      <c r="L291" s="668"/>
      <c r="M291" s="693" t="s">
        <v>277</v>
      </c>
      <c r="N291" s="694"/>
      <c r="O291" s="694"/>
      <c r="P291" s="694"/>
      <c r="Q291" s="694"/>
      <c r="R291" s="694"/>
      <c r="S291" s="694"/>
      <c r="T291" s="694"/>
      <c r="U291" s="694"/>
      <c r="V291" s="694"/>
      <c r="W291" s="694"/>
      <c r="X291" s="694"/>
      <c r="Y291" s="694"/>
      <c r="Z291" s="694"/>
      <c r="AA291" s="694"/>
      <c r="AB291" s="694"/>
      <c r="AC291" s="694"/>
      <c r="AD291" s="694"/>
      <c r="AE291" s="694"/>
      <c r="AF291" s="694"/>
      <c r="AG291" s="694"/>
      <c r="AH291" s="694"/>
      <c r="AI291" s="694"/>
      <c r="AJ291" s="668"/>
      <c r="AK291" s="691">
        <v>0.4</v>
      </c>
      <c r="AL291" s="692"/>
      <c r="AM291" s="692"/>
      <c r="AN291" s="692"/>
      <c r="AO291" s="692"/>
      <c r="AP291" s="692"/>
      <c r="AQ291" s="695" t="s">
        <v>275</v>
      </c>
      <c r="AR291" s="696"/>
      <c r="AS291" s="696"/>
      <c r="AT291" s="697"/>
      <c r="AU291" s="685" t="s">
        <v>336</v>
      </c>
      <c r="AV291" s="686"/>
      <c r="AW291" s="686"/>
      <c r="AX291" s="687"/>
    </row>
    <row r="292" spans="1:50" ht="24" customHeight="1" x14ac:dyDescent="0.15">
      <c r="A292" s="667">
        <v>7</v>
      </c>
      <c r="B292" s="667">
        <v>1</v>
      </c>
      <c r="C292" s="693" t="s">
        <v>252</v>
      </c>
      <c r="D292" s="694"/>
      <c r="E292" s="694"/>
      <c r="F292" s="694"/>
      <c r="G292" s="694"/>
      <c r="H292" s="694"/>
      <c r="I292" s="694"/>
      <c r="J292" s="694"/>
      <c r="K292" s="694"/>
      <c r="L292" s="668"/>
      <c r="M292" s="693" t="s">
        <v>277</v>
      </c>
      <c r="N292" s="694"/>
      <c r="O292" s="694"/>
      <c r="P292" s="694"/>
      <c r="Q292" s="694"/>
      <c r="R292" s="694"/>
      <c r="S292" s="694"/>
      <c r="T292" s="694"/>
      <c r="U292" s="694"/>
      <c r="V292" s="694"/>
      <c r="W292" s="694"/>
      <c r="X292" s="694"/>
      <c r="Y292" s="694"/>
      <c r="Z292" s="694"/>
      <c r="AA292" s="694"/>
      <c r="AB292" s="694"/>
      <c r="AC292" s="694"/>
      <c r="AD292" s="694"/>
      <c r="AE292" s="694"/>
      <c r="AF292" s="694"/>
      <c r="AG292" s="694"/>
      <c r="AH292" s="694"/>
      <c r="AI292" s="694"/>
      <c r="AJ292" s="668"/>
      <c r="AK292" s="691">
        <v>0.3</v>
      </c>
      <c r="AL292" s="692"/>
      <c r="AM292" s="692"/>
      <c r="AN292" s="692"/>
      <c r="AO292" s="692"/>
      <c r="AP292" s="692"/>
      <c r="AQ292" s="695" t="s">
        <v>275</v>
      </c>
      <c r="AR292" s="696"/>
      <c r="AS292" s="696"/>
      <c r="AT292" s="697"/>
      <c r="AU292" s="685" t="s">
        <v>336</v>
      </c>
      <c r="AV292" s="686"/>
      <c r="AW292" s="686"/>
      <c r="AX292" s="687"/>
    </row>
    <row r="293" spans="1:50" ht="24" customHeight="1" x14ac:dyDescent="0.15">
      <c r="A293" s="667">
        <v>8</v>
      </c>
      <c r="B293" s="667">
        <v>1</v>
      </c>
      <c r="C293" s="693" t="s">
        <v>278</v>
      </c>
      <c r="D293" s="694"/>
      <c r="E293" s="694"/>
      <c r="F293" s="694"/>
      <c r="G293" s="694"/>
      <c r="H293" s="694"/>
      <c r="I293" s="694"/>
      <c r="J293" s="694"/>
      <c r="K293" s="694"/>
      <c r="L293" s="668"/>
      <c r="M293" s="693" t="s">
        <v>273</v>
      </c>
      <c r="N293" s="694"/>
      <c r="O293" s="694"/>
      <c r="P293" s="694"/>
      <c r="Q293" s="694"/>
      <c r="R293" s="694"/>
      <c r="S293" s="694"/>
      <c r="T293" s="694"/>
      <c r="U293" s="694"/>
      <c r="V293" s="694"/>
      <c r="W293" s="694"/>
      <c r="X293" s="694"/>
      <c r="Y293" s="694"/>
      <c r="Z293" s="694"/>
      <c r="AA293" s="694"/>
      <c r="AB293" s="694"/>
      <c r="AC293" s="694"/>
      <c r="AD293" s="694"/>
      <c r="AE293" s="694"/>
      <c r="AF293" s="694"/>
      <c r="AG293" s="694"/>
      <c r="AH293" s="694"/>
      <c r="AI293" s="694"/>
      <c r="AJ293" s="668"/>
      <c r="AK293" s="691">
        <v>0.1</v>
      </c>
      <c r="AL293" s="692"/>
      <c r="AM293" s="692"/>
      <c r="AN293" s="692"/>
      <c r="AO293" s="692"/>
      <c r="AP293" s="692"/>
      <c r="AQ293" s="695" t="s">
        <v>242</v>
      </c>
      <c r="AR293" s="696"/>
      <c r="AS293" s="696"/>
      <c r="AT293" s="697"/>
      <c r="AU293" s="685" t="s">
        <v>336</v>
      </c>
      <c r="AV293" s="686"/>
      <c r="AW293" s="686"/>
      <c r="AX293" s="687"/>
    </row>
    <row r="294" spans="1:50" ht="24" customHeight="1" x14ac:dyDescent="0.15">
      <c r="A294" s="667">
        <v>9</v>
      </c>
      <c r="B294" s="667">
        <v>1</v>
      </c>
      <c r="C294" s="693" t="s">
        <v>280</v>
      </c>
      <c r="D294" s="694"/>
      <c r="E294" s="694"/>
      <c r="F294" s="694"/>
      <c r="G294" s="694"/>
      <c r="H294" s="694"/>
      <c r="I294" s="694"/>
      <c r="J294" s="694"/>
      <c r="K294" s="694"/>
      <c r="L294" s="668"/>
      <c r="M294" s="693" t="s">
        <v>279</v>
      </c>
      <c r="N294" s="694"/>
      <c r="O294" s="694"/>
      <c r="P294" s="694"/>
      <c r="Q294" s="694"/>
      <c r="R294" s="694"/>
      <c r="S294" s="694"/>
      <c r="T294" s="694"/>
      <c r="U294" s="694"/>
      <c r="V294" s="694"/>
      <c r="W294" s="694"/>
      <c r="X294" s="694"/>
      <c r="Y294" s="694"/>
      <c r="Z294" s="694"/>
      <c r="AA294" s="694"/>
      <c r="AB294" s="694"/>
      <c r="AC294" s="694"/>
      <c r="AD294" s="694"/>
      <c r="AE294" s="694"/>
      <c r="AF294" s="694"/>
      <c r="AG294" s="694"/>
      <c r="AH294" s="694"/>
      <c r="AI294" s="694"/>
      <c r="AJ294" s="668"/>
      <c r="AK294" s="691">
        <v>0.1</v>
      </c>
      <c r="AL294" s="692"/>
      <c r="AM294" s="692"/>
      <c r="AN294" s="692"/>
      <c r="AO294" s="692"/>
      <c r="AP294" s="692"/>
      <c r="AQ294" s="695" t="s">
        <v>242</v>
      </c>
      <c r="AR294" s="696"/>
      <c r="AS294" s="696"/>
      <c r="AT294" s="697"/>
      <c r="AU294" s="685" t="s">
        <v>336</v>
      </c>
      <c r="AV294" s="686"/>
      <c r="AW294" s="686"/>
      <c r="AX294" s="687"/>
    </row>
    <row r="295" spans="1:50" ht="24" customHeight="1" x14ac:dyDescent="0.15">
      <c r="A295" s="667">
        <v>10</v>
      </c>
      <c r="B295" s="667">
        <v>1</v>
      </c>
      <c r="C295" s="693" t="s">
        <v>281</v>
      </c>
      <c r="D295" s="694"/>
      <c r="E295" s="694"/>
      <c r="F295" s="694"/>
      <c r="G295" s="694"/>
      <c r="H295" s="694"/>
      <c r="I295" s="694"/>
      <c r="J295" s="694"/>
      <c r="K295" s="694"/>
      <c r="L295" s="668"/>
      <c r="M295" s="693" t="s">
        <v>277</v>
      </c>
      <c r="N295" s="694"/>
      <c r="O295" s="694"/>
      <c r="P295" s="694"/>
      <c r="Q295" s="694"/>
      <c r="R295" s="694"/>
      <c r="S295" s="694"/>
      <c r="T295" s="694"/>
      <c r="U295" s="694"/>
      <c r="V295" s="694"/>
      <c r="W295" s="694"/>
      <c r="X295" s="694"/>
      <c r="Y295" s="694"/>
      <c r="Z295" s="694"/>
      <c r="AA295" s="694"/>
      <c r="AB295" s="694"/>
      <c r="AC295" s="694"/>
      <c r="AD295" s="694"/>
      <c r="AE295" s="694"/>
      <c r="AF295" s="694"/>
      <c r="AG295" s="694"/>
      <c r="AH295" s="694"/>
      <c r="AI295" s="694"/>
      <c r="AJ295" s="668"/>
      <c r="AK295" s="691">
        <v>0.1</v>
      </c>
      <c r="AL295" s="692"/>
      <c r="AM295" s="692"/>
      <c r="AN295" s="692"/>
      <c r="AO295" s="692"/>
      <c r="AP295" s="692"/>
      <c r="AQ295" s="695" t="s">
        <v>275</v>
      </c>
      <c r="AR295" s="696"/>
      <c r="AS295" s="696"/>
      <c r="AT295" s="697"/>
      <c r="AU295" s="685" t="s">
        <v>336</v>
      </c>
      <c r="AV295" s="686"/>
      <c r="AW295" s="686"/>
      <c r="AX295" s="687"/>
    </row>
    <row r="297" spans="1:50" x14ac:dyDescent="0.15">
      <c r="B297" s="15" t="s">
        <v>328</v>
      </c>
    </row>
    <row r="298" spans="1:50" ht="24" customHeight="1" x14ac:dyDescent="0.15">
      <c r="A298" s="667"/>
      <c r="B298" s="667"/>
      <c r="C298" s="154" t="s">
        <v>83</v>
      </c>
      <c r="D298" s="155"/>
      <c r="E298" s="155"/>
      <c r="F298" s="155"/>
      <c r="G298" s="155"/>
      <c r="H298" s="155"/>
      <c r="I298" s="155"/>
      <c r="J298" s="155"/>
      <c r="K298" s="155"/>
      <c r="L298" s="156"/>
      <c r="M298" s="154" t="s">
        <v>84</v>
      </c>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6"/>
      <c r="AK298" s="364" t="s">
        <v>85</v>
      </c>
      <c r="AL298" s="363"/>
      <c r="AM298" s="363"/>
      <c r="AN298" s="363"/>
      <c r="AO298" s="363"/>
      <c r="AP298" s="363"/>
      <c r="AQ298" s="363" t="s">
        <v>86</v>
      </c>
      <c r="AR298" s="363"/>
      <c r="AS298" s="363"/>
      <c r="AT298" s="363"/>
      <c r="AU298" s="154" t="s">
        <v>87</v>
      </c>
      <c r="AV298" s="155"/>
      <c r="AW298" s="155"/>
      <c r="AX298" s="668"/>
    </row>
    <row r="299" spans="1:50" ht="24" customHeight="1" x14ac:dyDescent="0.15">
      <c r="A299" s="667">
        <v>1</v>
      </c>
      <c r="B299" s="667">
        <v>1</v>
      </c>
      <c r="C299" s="775" t="s">
        <v>353</v>
      </c>
      <c r="D299" s="670"/>
      <c r="E299" s="670"/>
      <c r="F299" s="670"/>
      <c r="G299" s="670"/>
      <c r="H299" s="670"/>
      <c r="I299" s="670"/>
      <c r="J299" s="670"/>
      <c r="K299" s="670"/>
      <c r="L299" s="671"/>
      <c r="M299" s="775" t="s">
        <v>354</v>
      </c>
      <c r="N299" s="670"/>
      <c r="O299" s="670"/>
      <c r="P299" s="670"/>
      <c r="Q299" s="670"/>
      <c r="R299" s="670"/>
      <c r="S299" s="670"/>
      <c r="T299" s="670"/>
      <c r="U299" s="670"/>
      <c r="V299" s="670"/>
      <c r="W299" s="670"/>
      <c r="X299" s="670"/>
      <c r="Y299" s="670"/>
      <c r="Z299" s="670"/>
      <c r="AA299" s="670"/>
      <c r="AB299" s="670"/>
      <c r="AC299" s="670"/>
      <c r="AD299" s="670"/>
      <c r="AE299" s="670"/>
      <c r="AF299" s="670"/>
      <c r="AG299" s="670"/>
      <c r="AH299" s="670"/>
      <c r="AI299" s="670"/>
      <c r="AJ299" s="671"/>
      <c r="AK299" s="691">
        <v>3</v>
      </c>
      <c r="AL299" s="692"/>
      <c r="AM299" s="692"/>
      <c r="AN299" s="692"/>
      <c r="AO299" s="692"/>
      <c r="AP299" s="692"/>
      <c r="AQ299" s="413" t="s">
        <v>288</v>
      </c>
      <c r="AR299" s="186"/>
      <c r="AS299" s="186"/>
      <c r="AT299" s="187"/>
      <c r="AU299" s="685" t="s">
        <v>336</v>
      </c>
      <c r="AV299" s="686"/>
      <c r="AW299" s="686"/>
      <c r="AX299" s="687"/>
    </row>
    <row r="300" spans="1:50" ht="24" customHeight="1" x14ac:dyDescent="0.15">
      <c r="A300" s="667">
        <v>2</v>
      </c>
      <c r="B300" s="667">
        <v>1</v>
      </c>
      <c r="C300" s="775" t="s">
        <v>355</v>
      </c>
      <c r="D300" s="670"/>
      <c r="E300" s="670"/>
      <c r="F300" s="670"/>
      <c r="G300" s="670"/>
      <c r="H300" s="670"/>
      <c r="I300" s="670"/>
      <c r="J300" s="670"/>
      <c r="K300" s="670"/>
      <c r="L300" s="671"/>
      <c r="M300" s="775" t="s">
        <v>354</v>
      </c>
      <c r="N300" s="670"/>
      <c r="O300" s="670"/>
      <c r="P300" s="670"/>
      <c r="Q300" s="670"/>
      <c r="R300" s="670"/>
      <c r="S300" s="670"/>
      <c r="T300" s="670"/>
      <c r="U300" s="670"/>
      <c r="V300" s="670"/>
      <c r="W300" s="670"/>
      <c r="X300" s="670"/>
      <c r="Y300" s="670"/>
      <c r="Z300" s="670"/>
      <c r="AA300" s="670"/>
      <c r="AB300" s="670"/>
      <c r="AC300" s="670"/>
      <c r="AD300" s="670"/>
      <c r="AE300" s="670"/>
      <c r="AF300" s="670"/>
      <c r="AG300" s="670"/>
      <c r="AH300" s="670"/>
      <c r="AI300" s="670"/>
      <c r="AJ300" s="671"/>
      <c r="AK300" s="691">
        <v>2</v>
      </c>
      <c r="AL300" s="692"/>
      <c r="AM300" s="692"/>
      <c r="AN300" s="692"/>
      <c r="AO300" s="692"/>
      <c r="AP300" s="692"/>
      <c r="AQ300" s="413" t="s">
        <v>288</v>
      </c>
      <c r="AR300" s="186"/>
      <c r="AS300" s="186"/>
      <c r="AT300" s="187"/>
      <c r="AU300" s="685" t="s">
        <v>336</v>
      </c>
      <c r="AV300" s="686"/>
      <c r="AW300" s="686"/>
      <c r="AX300" s="687"/>
    </row>
    <row r="301" spans="1:50" ht="24" customHeight="1" x14ac:dyDescent="0.15">
      <c r="A301" s="667">
        <v>3</v>
      </c>
      <c r="B301" s="667">
        <v>1</v>
      </c>
      <c r="C301" s="775" t="s">
        <v>356</v>
      </c>
      <c r="D301" s="670"/>
      <c r="E301" s="670"/>
      <c r="F301" s="670"/>
      <c r="G301" s="670"/>
      <c r="H301" s="670"/>
      <c r="I301" s="670"/>
      <c r="J301" s="670"/>
      <c r="K301" s="670"/>
      <c r="L301" s="671"/>
      <c r="M301" s="775" t="s">
        <v>354</v>
      </c>
      <c r="N301" s="670"/>
      <c r="O301" s="670"/>
      <c r="P301" s="670"/>
      <c r="Q301" s="670"/>
      <c r="R301" s="670"/>
      <c r="S301" s="670"/>
      <c r="T301" s="670"/>
      <c r="U301" s="670"/>
      <c r="V301" s="670"/>
      <c r="W301" s="670"/>
      <c r="X301" s="670"/>
      <c r="Y301" s="670"/>
      <c r="Z301" s="670"/>
      <c r="AA301" s="670"/>
      <c r="AB301" s="670"/>
      <c r="AC301" s="670"/>
      <c r="AD301" s="670"/>
      <c r="AE301" s="670"/>
      <c r="AF301" s="670"/>
      <c r="AG301" s="670"/>
      <c r="AH301" s="670"/>
      <c r="AI301" s="670"/>
      <c r="AJ301" s="671"/>
      <c r="AK301" s="691">
        <v>2</v>
      </c>
      <c r="AL301" s="692"/>
      <c r="AM301" s="692"/>
      <c r="AN301" s="692"/>
      <c r="AO301" s="692"/>
      <c r="AP301" s="692"/>
      <c r="AQ301" s="413" t="s">
        <v>288</v>
      </c>
      <c r="AR301" s="186"/>
      <c r="AS301" s="186"/>
      <c r="AT301" s="187"/>
      <c r="AU301" s="685" t="s">
        <v>336</v>
      </c>
      <c r="AV301" s="686"/>
      <c r="AW301" s="686"/>
      <c r="AX301" s="687"/>
    </row>
    <row r="302" spans="1:50" ht="24" customHeight="1" x14ac:dyDescent="0.15">
      <c r="A302" s="667">
        <v>4</v>
      </c>
      <c r="B302" s="667">
        <v>1</v>
      </c>
      <c r="C302" s="775" t="s">
        <v>357</v>
      </c>
      <c r="D302" s="670"/>
      <c r="E302" s="670"/>
      <c r="F302" s="670"/>
      <c r="G302" s="670"/>
      <c r="H302" s="670"/>
      <c r="I302" s="670"/>
      <c r="J302" s="670"/>
      <c r="K302" s="670"/>
      <c r="L302" s="671"/>
      <c r="M302" s="775" t="s">
        <v>354</v>
      </c>
      <c r="N302" s="670"/>
      <c r="O302" s="670"/>
      <c r="P302" s="670"/>
      <c r="Q302" s="670"/>
      <c r="R302" s="670"/>
      <c r="S302" s="670"/>
      <c r="T302" s="670"/>
      <c r="U302" s="670"/>
      <c r="V302" s="670"/>
      <c r="W302" s="670"/>
      <c r="X302" s="670"/>
      <c r="Y302" s="670"/>
      <c r="Z302" s="670"/>
      <c r="AA302" s="670"/>
      <c r="AB302" s="670"/>
      <c r="AC302" s="670"/>
      <c r="AD302" s="670"/>
      <c r="AE302" s="670"/>
      <c r="AF302" s="670"/>
      <c r="AG302" s="670"/>
      <c r="AH302" s="670"/>
      <c r="AI302" s="670"/>
      <c r="AJ302" s="671"/>
      <c r="AK302" s="691">
        <v>2</v>
      </c>
      <c r="AL302" s="692"/>
      <c r="AM302" s="692"/>
      <c r="AN302" s="692"/>
      <c r="AO302" s="692"/>
      <c r="AP302" s="692"/>
      <c r="AQ302" s="413" t="s">
        <v>288</v>
      </c>
      <c r="AR302" s="186"/>
      <c r="AS302" s="186"/>
      <c r="AT302" s="187"/>
      <c r="AU302" s="685" t="s">
        <v>336</v>
      </c>
      <c r="AV302" s="686"/>
      <c r="AW302" s="686"/>
      <c r="AX302" s="687"/>
    </row>
    <row r="303" spans="1:50" ht="24" customHeight="1" x14ac:dyDescent="0.15">
      <c r="A303" s="667">
        <v>5</v>
      </c>
      <c r="B303" s="667">
        <v>1</v>
      </c>
      <c r="C303" s="775" t="s">
        <v>358</v>
      </c>
      <c r="D303" s="670"/>
      <c r="E303" s="670"/>
      <c r="F303" s="670"/>
      <c r="G303" s="670"/>
      <c r="H303" s="670"/>
      <c r="I303" s="670"/>
      <c r="J303" s="670"/>
      <c r="K303" s="670"/>
      <c r="L303" s="671"/>
      <c r="M303" s="775" t="s">
        <v>354</v>
      </c>
      <c r="N303" s="670"/>
      <c r="O303" s="670"/>
      <c r="P303" s="670"/>
      <c r="Q303" s="670"/>
      <c r="R303" s="670"/>
      <c r="S303" s="670"/>
      <c r="T303" s="670"/>
      <c r="U303" s="670"/>
      <c r="V303" s="670"/>
      <c r="W303" s="670"/>
      <c r="X303" s="670"/>
      <c r="Y303" s="670"/>
      <c r="Z303" s="670"/>
      <c r="AA303" s="670"/>
      <c r="AB303" s="670"/>
      <c r="AC303" s="670"/>
      <c r="AD303" s="670"/>
      <c r="AE303" s="670"/>
      <c r="AF303" s="670"/>
      <c r="AG303" s="670"/>
      <c r="AH303" s="670"/>
      <c r="AI303" s="670"/>
      <c r="AJ303" s="671"/>
      <c r="AK303" s="691">
        <v>2</v>
      </c>
      <c r="AL303" s="692"/>
      <c r="AM303" s="692"/>
      <c r="AN303" s="692"/>
      <c r="AO303" s="692"/>
      <c r="AP303" s="692"/>
      <c r="AQ303" s="413" t="s">
        <v>288</v>
      </c>
      <c r="AR303" s="186"/>
      <c r="AS303" s="186"/>
      <c r="AT303" s="187"/>
      <c r="AU303" s="685" t="s">
        <v>336</v>
      </c>
      <c r="AV303" s="686"/>
      <c r="AW303" s="686"/>
      <c r="AX303" s="687"/>
    </row>
    <row r="304" spans="1:50" ht="24" customHeight="1" x14ac:dyDescent="0.15">
      <c r="A304" s="667">
        <v>6</v>
      </c>
      <c r="B304" s="667">
        <v>1</v>
      </c>
      <c r="C304" s="775" t="s">
        <v>359</v>
      </c>
      <c r="D304" s="670"/>
      <c r="E304" s="670"/>
      <c r="F304" s="670"/>
      <c r="G304" s="670"/>
      <c r="H304" s="670"/>
      <c r="I304" s="670"/>
      <c r="J304" s="670"/>
      <c r="K304" s="670"/>
      <c r="L304" s="671"/>
      <c r="M304" s="775" t="s">
        <v>354</v>
      </c>
      <c r="N304" s="670"/>
      <c r="O304" s="670"/>
      <c r="P304" s="670"/>
      <c r="Q304" s="670"/>
      <c r="R304" s="670"/>
      <c r="S304" s="670"/>
      <c r="T304" s="670"/>
      <c r="U304" s="670"/>
      <c r="V304" s="670"/>
      <c r="W304" s="670"/>
      <c r="X304" s="670"/>
      <c r="Y304" s="670"/>
      <c r="Z304" s="670"/>
      <c r="AA304" s="670"/>
      <c r="AB304" s="670"/>
      <c r="AC304" s="670"/>
      <c r="AD304" s="670"/>
      <c r="AE304" s="670"/>
      <c r="AF304" s="670"/>
      <c r="AG304" s="670"/>
      <c r="AH304" s="670"/>
      <c r="AI304" s="670"/>
      <c r="AJ304" s="671"/>
      <c r="AK304" s="691">
        <v>2</v>
      </c>
      <c r="AL304" s="692"/>
      <c r="AM304" s="692"/>
      <c r="AN304" s="692"/>
      <c r="AO304" s="692"/>
      <c r="AP304" s="692"/>
      <c r="AQ304" s="413" t="s">
        <v>288</v>
      </c>
      <c r="AR304" s="186"/>
      <c r="AS304" s="186"/>
      <c r="AT304" s="187"/>
      <c r="AU304" s="685" t="s">
        <v>336</v>
      </c>
      <c r="AV304" s="686"/>
      <c r="AW304" s="686"/>
      <c r="AX304" s="687"/>
    </row>
    <row r="305" spans="1:50" ht="24" customHeight="1" x14ac:dyDescent="0.15">
      <c r="A305" s="667">
        <v>7</v>
      </c>
      <c r="B305" s="667">
        <v>1</v>
      </c>
      <c r="C305" s="775" t="s">
        <v>360</v>
      </c>
      <c r="D305" s="670"/>
      <c r="E305" s="670"/>
      <c r="F305" s="670"/>
      <c r="G305" s="670"/>
      <c r="H305" s="670"/>
      <c r="I305" s="670"/>
      <c r="J305" s="670"/>
      <c r="K305" s="670"/>
      <c r="L305" s="671"/>
      <c r="M305" s="775" t="s">
        <v>354</v>
      </c>
      <c r="N305" s="670"/>
      <c r="O305" s="670"/>
      <c r="P305" s="670"/>
      <c r="Q305" s="670"/>
      <c r="R305" s="670"/>
      <c r="S305" s="670"/>
      <c r="T305" s="670"/>
      <c r="U305" s="670"/>
      <c r="V305" s="670"/>
      <c r="W305" s="670"/>
      <c r="X305" s="670"/>
      <c r="Y305" s="670"/>
      <c r="Z305" s="670"/>
      <c r="AA305" s="670"/>
      <c r="AB305" s="670"/>
      <c r="AC305" s="670"/>
      <c r="AD305" s="670"/>
      <c r="AE305" s="670"/>
      <c r="AF305" s="670"/>
      <c r="AG305" s="670"/>
      <c r="AH305" s="670"/>
      <c r="AI305" s="670"/>
      <c r="AJ305" s="671"/>
      <c r="AK305" s="691">
        <v>2</v>
      </c>
      <c r="AL305" s="692"/>
      <c r="AM305" s="692"/>
      <c r="AN305" s="692"/>
      <c r="AO305" s="692"/>
      <c r="AP305" s="692"/>
      <c r="AQ305" s="413" t="s">
        <v>288</v>
      </c>
      <c r="AR305" s="186"/>
      <c r="AS305" s="186"/>
      <c r="AT305" s="187"/>
      <c r="AU305" s="685" t="s">
        <v>336</v>
      </c>
      <c r="AV305" s="686"/>
      <c r="AW305" s="686"/>
      <c r="AX305" s="687"/>
    </row>
    <row r="306" spans="1:50" ht="24" customHeight="1" x14ac:dyDescent="0.15">
      <c r="A306" s="667">
        <v>8</v>
      </c>
      <c r="B306" s="667">
        <v>1</v>
      </c>
      <c r="C306" s="775" t="s">
        <v>361</v>
      </c>
      <c r="D306" s="670"/>
      <c r="E306" s="670"/>
      <c r="F306" s="670"/>
      <c r="G306" s="670"/>
      <c r="H306" s="670"/>
      <c r="I306" s="670"/>
      <c r="J306" s="670"/>
      <c r="K306" s="670"/>
      <c r="L306" s="671"/>
      <c r="M306" s="775" t="s">
        <v>354</v>
      </c>
      <c r="N306" s="670"/>
      <c r="O306" s="670"/>
      <c r="P306" s="670"/>
      <c r="Q306" s="670"/>
      <c r="R306" s="670"/>
      <c r="S306" s="670"/>
      <c r="T306" s="670"/>
      <c r="U306" s="670"/>
      <c r="V306" s="670"/>
      <c r="W306" s="670"/>
      <c r="X306" s="670"/>
      <c r="Y306" s="670"/>
      <c r="Z306" s="670"/>
      <c r="AA306" s="670"/>
      <c r="AB306" s="670"/>
      <c r="AC306" s="670"/>
      <c r="AD306" s="670"/>
      <c r="AE306" s="670"/>
      <c r="AF306" s="670"/>
      <c r="AG306" s="670"/>
      <c r="AH306" s="670"/>
      <c r="AI306" s="670"/>
      <c r="AJ306" s="671"/>
      <c r="AK306" s="691">
        <v>1</v>
      </c>
      <c r="AL306" s="692"/>
      <c r="AM306" s="692"/>
      <c r="AN306" s="692"/>
      <c r="AO306" s="692"/>
      <c r="AP306" s="692"/>
      <c r="AQ306" s="413" t="s">
        <v>288</v>
      </c>
      <c r="AR306" s="186"/>
      <c r="AS306" s="186"/>
      <c r="AT306" s="187"/>
      <c r="AU306" s="685" t="s">
        <v>336</v>
      </c>
      <c r="AV306" s="686"/>
      <c r="AW306" s="686"/>
      <c r="AX306" s="687"/>
    </row>
    <row r="307" spans="1:50" ht="24" customHeight="1" x14ac:dyDescent="0.15">
      <c r="A307" s="667">
        <v>9</v>
      </c>
      <c r="B307" s="667">
        <v>1</v>
      </c>
      <c r="C307" s="775" t="s">
        <v>362</v>
      </c>
      <c r="D307" s="670"/>
      <c r="E307" s="670"/>
      <c r="F307" s="670"/>
      <c r="G307" s="670"/>
      <c r="H307" s="670"/>
      <c r="I307" s="670"/>
      <c r="J307" s="670"/>
      <c r="K307" s="670"/>
      <c r="L307" s="671"/>
      <c r="M307" s="775" t="s">
        <v>354</v>
      </c>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1"/>
      <c r="AK307" s="691">
        <v>1</v>
      </c>
      <c r="AL307" s="692"/>
      <c r="AM307" s="692"/>
      <c r="AN307" s="692"/>
      <c r="AO307" s="692"/>
      <c r="AP307" s="692"/>
      <c r="AQ307" s="413" t="s">
        <v>288</v>
      </c>
      <c r="AR307" s="186"/>
      <c r="AS307" s="186"/>
      <c r="AT307" s="187"/>
      <c r="AU307" s="685" t="s">
        <v>336</v>
      </c>
      <c r="AV307" s="686"/>
      <c r="AW307" s="686"/>
      <c r="AX307" s="687"/>
    </row>
    <row r="308" spans="1:50" ht="24" customHeight="1" x14ac:dyDescent="0.15">
      <c r="A308" s="667">
        <v>10</v>
      </c>
      <c r="B308" s="667">
        <v>1</v>
      </c>
      <c r="C308" s="775" t="s">
        <v>363</v>
      </c>
      <c r="D308" s="670"/>
      <c r="E308" s="670"/>
      <c r="F308" s="670"/>
      <c r="G308" s="670"/>
      <c r="H308" s="670"/>
      <c r="I308" s="670"/>
      <c r="J308" s="670"/>
      <c r="K308" s="670"/>
      <c r="L308" s="671"/>
      <c r="M308" s="775" t="s">
        <v>354</v>
      </c>
      <c r="N308" s="670"/>
      <c r="O308" s="670"/>
      <c r="P308" s="670"/>
      <c r="Q308" s="670"/>
      <c r="R308" s="670"/>
      <c r="S308" s="670"/>
      <c r="T308" s="670"/>
      <c r="U308" s="670"/>
      <c r="V308" s="670"/>
      <c r="W308" s="670"/>
      <c r="X308" s="670"/>
      <c r="Y308" s="670"/>
      <c r="Z308" s="670"/>
      <c r="AA308" s="670"/>
      <c r="AB308" s="670"/>
      <c r="AC308" s="670"/>
      <c r="AD308" s="670"/>
      <c r="AE308" s="670"/>
      <c r="AF308" s="670"/>
      <c r="AG308" s="670"/>
      <c r="AH308" s="670"/>
      <c r="AI308" s="670"/>
      <c r="AJ308" s="671"/>
      <c r="AK308" s="691">
        <v>1</v>
      </c>
      <c r="AL308" s="692"/>
      <c r="AM308" s="692"/>
      <c r="AN308" s="692"/>
      <c r="AO308" s="692"/>
      <c r="AP308" s="692"/>
      <c r="AQ308" s="413" t="s">
        <v>288</v>
      </c>
      <c r="AR308" s="186"/>
      <c r="AS308" s="186"/>
      <c r="AT308" s="187"/>
      <c r="AU308" s="685" t="s">
        <v>336</v>
      </c>
      <c r="AV308" s="686"/>
      <c r="AW308" s="686"/>
      <c r="AX308" s="687"/>
    </row>
    <row r="310" spans="1:50" x14ac:dyDescent="0.15">
      <c r="B310" s="15" t="s">
        <v>329</v>
      </c>
    </row>
    <row r="311" spans="1:50" ht="24" customHeight="1" x14ac:dyDescent="0.15">
      <c r="A311" s="667"/>
      <c r="B311" s="667"/>
      <c r="C311" s="154" t="s">
        <v>83</v>
      </c>
      <c r="D311" s="155"/>
      <c r="E311" s="155"/>
      <c r="F311" s="155"/>
      <c r="G311" s="155"/>
      <c r="H311" s="155"/>
      <c r="I311" s="155"/>
      <c r="J311" s="155"/>
      <c r="K311" s="155"/>
      <c r="L311" s="156"/>
      <c r="M311" s="154" t="s">
        <v>84</v>
      </c>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6"/>
      <c r="AK311" s="364" t="s">
        <v>85</v>
      </c>
      <c r="AL311" s="363"/>
      <c r="AM311" s="363"/>
      <c r="AN311" s="363"/>
      <c r="AO311" s="363"/>
      <c r="AP311" s="363"/>
      <c r="AQ311" s="363" t="s">
        <v>86</v>
      </c>
      <c r="AR311" s="363"/>
      <c r="AS311" s="363"/>
      <c r="AT311" s="363"/>
      <c r="AU311" s="154" t="s">
        <v>87</v>
      </c>
      <c r="AV311" s="155"/>
      <c r="AW311" s="155"/>
      <c r="AX311" s="668"/>
    </row>
    <row r="312" spans="1:50" ht="24" customHeight="1" x14ac:dyDescent="0.15">
      <c r="A312" s="667">
        <v>1</v>
      </c>
      <c r="B312" s="667">
        <v>1</v>
      </c>
      <c r="C312" s="693" t="s">
        <v>343</v>
      </c>
      <c r="D312" s="694"/>
      <c r="E312" s="694"/>
      <c r="F312" s="694"/>
      <c r="G312" s="694"/>
      <c r="H312" s="694"/>
      <c r="I312" s="694"/>
      <c r="J312" s="694"/>
      <c r="K312" s="694"/>
      <c r="L312" s="668"/>
      <c r="M312" s="693" t="s">
        <v>269</v>
      </c>
      <c r="N312" s="694"/>
      <c r="O312" s="694"/>
      <c r="P312" s="694"/>
      <c r="Q312" s="694"/>
      <c r="R312" s="694"/>
      <c r="S312" s="694"/>
      <c r="T312" s="694"/>
      <c r="U312" s="694"/>
      <c r="V312" s="694"/>
      <c r="W312" s="694"/>
      <c r="X312" s="694"/>
      <c r="Y312" s="694"/>
      <c r="Z312" s="694"/>
      <c r="AA312" s="694"/>
      <c r="AB312" s="694"/>
      <c r="AC312" s="694"/>
      <c r="AD312" s="694"/>
      <c r="AE312" s="694"/>
      <c r="AF312" s="694"/>
      <c r="AG312" s="694"/>
      <c r="AH312" s="694"/>
      <c r="AI312" s="694"/>
      <c r="AJ312" s="668"/>
      <c r="AK312" s="691">
        <v>5</v>
      </c>
      <c r="AL312" s="692"/>
      <c r="AM312" s="692"/>
      <c r="AN312" s="692"/>
      <c r="AO312" s="692"/>
      <c r="AP312" s="692"/>
      <c r="AQ312" s="685" t="s">
        <v>336</v>
      </c>
      <c r="AR312" s="686"/>
      <c r="AS312" s="686"/>
      <c r="AT312" s="687"/>
      <c r="AU312" s="685" t="s">
        <v>336</v>
      </c>
      <c r="AV312" s="686"/>
      <c r="AW312" s="686"/>
      <c r="AX312" s="687"/>
    </row>
    <row r="313" spans="1:50" ht="24" customHeight="1" x14ac:dyDescent="0.15">
      <c r="A313" s="667">
        <v>2</v>
      </c>
      <c r="B313" s="667">
        <v>1</v>
      </c>
      <c r="C313" s="693" t="s">
        <v>344</v>
      </c>
      <c r="D313" s="694"/>
      <c r="E313" s="694"/>
      <c r="F313" s="694"/>
      <c r="G313" s="694"/>
      <c r="H313" s="694"/>
      <c r="I313" s="694"/>
      <c r="J313" s="694"/>
      <c r="K313" s="694"/>
      <c r="L313" s="668"/>
      <c r="M313" s="693" t="s">
        <v>269</v>
      </c>
      <c r="N313" s="694"/>
      <c r="O313" s="694"/>
      <c r="P313" s="694"/>
      <c r="Q313" s="694"/>
      <c r="R313" s="694"/>
      <c r="S313" s="694"/>
      <c r="T313" s="694"/>
      <c r="U313" s="694"/>
      <c r="V313" s="694"/>
      <c r="W313" s="694"/>
      <c r="X313" s="694"/>
      <c r="Y313" s="694"/>
      <c r="Z313" s="694"/>
      <c r="AA313" s="694"/>
      <c r="AB313" s="694"/>
      <c r="AC313" s="694"/>
      <c r="AD313" s="694"/>
      <c r="AE313" s="694"/>
      <c r="AF313" s="694"/>
      <c r="AG313" s="694"/>
      <c r="AH313" s="694"/>
      <c r="AI313" s="694"/>
      <c r="AJ313" s="668"/>
      <c r="AK313" s="691">
        <v>5</v>
      </c>
      <c r="AL313" s="692"/>
      <c r="AM313" s="692"/>
      <c r="AN313" s="692"/>
      <c r="AO313" s="692"/>
      <c r="AP313" s="692"/>
      <c r="AQ313" s="685" t="s">
        <v>336</v>
      </c>
      <c r="AR313" s="686"/>
      <c r="AS313" s="686"/>
      <c r="AT313" s="687"/>
      <c r="AU313" s="685" t="s">
        <v>336</v>
      </c>
      <c r="AV313" s="686"/>
      <c r="AW313" s="686"/>
      <c r="AX313" s="687"/>
    </row>
    <row r="314" spans="1:50" ht="24" customHeight="1" x14ac:dyDescent="0.15">
      <c r="A314" s="667">
        <v>3</v>
      </c>
      <c r="B314" s="667">
        <v>1</v>
      </c>
      <c r="C314" s="693" t="s">
        <v>345</v>
      </c>
      <c r="D314" s="694"/>
      <c r="E314" s="694"/>
      <c r="F314" s="694"/>
      <c r="G314" s="694"/>
      <c r="H314" s="694"/>
      <c r="I314" s="694"/>
      <c r="J314" s="694"/>
      <c r="K314" s="694"/>
      <c r="L314" s="668"/>
      <c r="M314" s="693" t="s">
        <v>269</v>
      </c>
      <c r="N314" s="694"/>
      <c r="O314" s="694"/>
      <c r="P314" s="694"/>
      <c r="Q314" s="694"/>
      <c r="R314" s="694"/>
      <c r="S314" s="694"/>
      <c r="T314" s="694"/>
      <c r="U314" s="694"/>
      <c r="V314" s="694"/>
      <c r="W314" s="694"/>
      <c r="X314" s="694"/>
      <c r="Y314" s="694"/>
      <c r="Z314" s="694"/>
      <c r="AA314" s="694"/>
      <c r="AB314" s="694"/>
      <c r="AC314" s="694"/>
      <c r="AD314" s="694"/>
      <c r="AE314" s="694"/>
      <c r="AF314" s="694"/>
      <c r="AG314" s="694"/>
      <c r="AH314" s="694"/>
      <c r="AI314" s="694"/>
      <c r="AJ314" s="668"/>
      <c r="AK314" s="691">
        <v>3</v>
      </c>
      <c r="AL314" s="692"/>
      <c r="AM314" s="692"/>
      <c r="AN314" s="692"/>
      <c r="AO314" s="692"/>
      <c r="AP314" s="692"/>
      <c r="AQ314" s="685" t="s">
        <v>336</v>
      </c>
      <c r="AR314" s="686"/>
      <c r="AS314" s="686"/>
      <c r="AT314" s="687"/>
      <c r="AU314" s="685" t="s">
        <v>336</v>
      </c>
      <c r="AV314" s="686"/>
      <c r="AW314" s="686"/>
      <c r="AX314" s="687"/>
    </row>
    <row r="315" spans="1:50" ht="24" customHeight="1" x14ac:dyDescent="0.15">
      <c r="A315" s="667">
        <v>4</v>
      </c>
      <c r="B315" s="667">
        <v>1</v>
      </c>
      <c r="C315" s="693" t="s">
        <v>346</v>
      </c>
      <c r="D315" s="694"/>
      <c r="E315" s="694"/>
      <c r="F315" s="694"/>
      <c r="G315" s="694"/>
      <c r="H315" s="694"/>
      <c r="I315" s="694"/>
      <c r="J315" s="694"/>
      <c r="K315" s="694"/>
      <c r="L315" s="668"/>
      <c r="M315" s="693" t="s">
        <v>269</v>
      </c>
      <c r="N315" s="694"/>
      <c r="O315" s="694"/>
      <c r="P315" s="694"/>
      <c r="Q315" s="694"/>
      <c r="R315" s="694"/>
      <c r="S315" s="694"/>
      <c r="T315" s="694"/>
      <c r="U315" s="694"/>
      <c r="V315" s="694"/>
      <c r="W315" s="694"/>
      <c r="X315" s="694"/>
      <c r="Y315" s="694"/>
      <c r="Z315" s="694"/>
      <c r="AA315" s="694"/>
      <c r="AB315" s="694"/>
      <c r="AC315" s="694"/>
      <c r="AD315" s="694"/>
      <c r="AE315" s="694"/>
      <c r="AF315" s="694"/>
      <c r="AG315" s="694"/>
      <c r="AH315" s="694"/>
      <c r="AI315" s="694"/>
      <c r="AJ315" s="668"/>
      <c r="AK315" s="691">
        <v>2</v>
      </c>
      <c r="AL315" s="692"/>
      <c r="AM315" s="692"/>
      <c r="AN315" s="692"/>
      <c r="AO315" s="692"/>
      <c r="AP315" s="692"/>
      <c r="AQ315" s="685" t="s">
        <v>336</v>
      </c>
      <c r="AR315" s="686"/>
      <c r="AS315" s="686"/>
      <c r="AT315" s="687"/>
      <c r="AU315" s="685" t="s">
        <v>336</v>
      </c>
      <c r="AV315" s="686"/>
      <c r="AW315" s="686"/>
      <c r="AX315" s="687"/>
    </row>
    <row r="316" spans="1:50" ht="24" customHeight="1" x14ac:dyDescent="0.15">
      <c r="A316" s="667">
        <v>5</v>
      </c>
      <c r="B316" s="667">
        <v>1</v>
      </c>
      <c r="C316" s="693" t="s">
        <v>347</v>
      </c>
      <c r="D316" s="694"/>
      <c r="E316" s="694"/>
      <c r="F316" s="694"/>
      <c r="G316" s="694"/>
      <c r="H316" s="694"/>
      <c r="I316" s="694"/>
      <c r="J316" s="694"/>
      <c r="K316" s="694"/>
      <c r="L316" s="668"/>
      <c r="M316" s="693" t="s">
        <v>269</v>
      </c>
      <c r="N316" s="694"/>
      <c r="O316" s="694"/>
      <c r="P316" s="694"/>
      <c r="Q316" s="694"/>
      <c r="R316" s="694"/>
      <c r="S316" s="694"/>
      <c r="T316" s="694"/>
      <c r="U316" s="694"/>
      <c r="V316" s="694"/>
      <c r="W316" s="694"/>
      <c r="X316" s="694"/>
      <c r="Y316" s="694"/>
      <c r="Z316" s="694"/>
      <c r="AA316" s="694"/>
      <c r="AB316" s="694"/>
      <c r="AC316" s="694"/>
      <c r="AD316" s="694"/>
      <c r="AE316" s="694"/>
      <c r="AF316" s="694"/>
      <c r="AG316" s="694"/>
      <c r="AH316" s="694"/>
      <c r="AI316" s="694"/>
      <c r="AJ316" s="668"/>
      <c r="AK316" s="691">
        <v>2</v>
      </c>
      <c r="AL316" s="692"/>
      <c r="AM316" s="692"/>
      <c r="AN316" s="692"/>
      <c r="AO316" s="692"/>
      <c r="AP316" s="692"/>
      <c r="AQ316" s="685" t="s">
        <v>336</v>
      </c>
      <c r="AR316" s="686"/>
      <c r="AS316" s="686"/>
      <c r="AT316" s="687"/>
      <c r="AU316" s="685" t="s">
        <v>336</v>
      </c>
      <c r="AV316" s="686"/>
      <c r="AW316" s="686"/>
      <c r="AX316" s="687"/>
    </row>
    <row r="317" spans="1:50" ht="24" customHeight="1" x14ac:dyDescent="0.15">
      <c r="A317" s="667">
        <v>6</v>
      </c>
      <c r="B317" s="667">
        <v>1</v>
      </c>
      <c r="C317" s="693" t="s">
        <v>348</v>
      </c>
      <c r="D317" s="694"/>
      <c r="E317" s="694"/>
      <c r="F317" s="694"/>
      <c r="G317" s="694"/>
      <c r="H317" s="694"/>
      <c r="I317" s="694"/>
      <c r="J317" s="694"/>
      <c r="K317" s="694"/>
      <c r="L317" s="668"/>
      <c r="M317" s="693" t="s">
        <v>269</v>
      </c>
      <c r="N317" s="694"/>
      <c r="O317" s="694"/>
      <c r="P317" s="694"/>
      <c r="Q317" s="694"/>
      <c r="R317" s="694"/>
      <c r="S317" s="694"/>
      <c r="T317" s="694"/>
      <c r="U317" s="694"/>
      <c r="V317" s="694"/>
      <c r="W317" s="694"/>
      <c r="X317" s="694"/>
      <c r="Y317" s="694"/>
      <c r="Z317" s="694"/>
      <c r="AA317" s="694"/>
      <c r="AB317" s="694"/>
      <c r="AC317" s="694"/>
      <c r="AD317" s="694"/>
      <c r="AE317" s="694"/>
      <c r="AF317" s="694"/>
      <c r="AG317" s="694"/>
      <c r="AH317" s="694"/>
      <c r="AI317" s="694"/>
      <c r="AJ317" s="668"/>
      <c r="AK317" s="691">
        <v>2</v>
      </c>
      <c r="AL317" s="692"/>
      <c r="AM317" s="692"/>
      <c r="AN317" s="692"/>
      <c r="AO317" s="692"/>
      <c r="AP317" s="692"/>
      <c r="AQ317" s="685" t="s">
        <v>336</v>
      </c>
      <c r="AR317" s="686"/>
      <c r="AS317" s="686"/>
      <c r="AT317" s="687"/>
      <c r="AU317" s="685" t="s">
        <v>336</v>
      </c>
      <c r="AV317" s="686"/>
      <c r="AW317" s="686"/>
      <c r="AX317" s="687"/>
    </row>
    <row r="318" spans="1:50" ht="24" customHeight="1" x14ac:dyDescent="0.15">
      <c r="A318" s="667">
        <v>7</v>
      </c>
      <c r="B318" s="667">
        <v>1</v>
      </c>
      <c r="C318" s="693" t="s">
        <v>349</v>
      </c>
      <c r="D318" s="694"/>
      <c r="E318" s="694"/>
      <c r="F318" s="694"/>
      <c r="G318" s="694"/>
      <c r="H318" s="694"/>
      <c r="I318" s="694"/>
      <c r="J318" s="694"/>
      <c r="K318" s="694"/>
      <c r="L318" s="668"/>
      <c r="M318" s="693" t="s">
        <v>269</v>
      </c>
      <c r="N318" s="694"/>
      <c r="O318" s="694"/>
      <c r="P318" s="694"/>
      <c r="Q318" s="694"/>
      <c r="R318" s="694"/>
      <c r="S318" s="694"/>
      <c r="T318" s="694"/>
      <c r="U318" s="694"/>
      <c r="V318" s="694"/>
      <c r="W318" s="694"/>
      <c r="X318" s="694"/>
      <c r="Y318" s="694"/>
      <c r="Z318" s="694"/>
      <c r="AA318" s="694"/>
      <c r="AB318" s="694"/>
      <c r="AC318" s="694"/>
      <c r="AD318" s="694"/>
      <c r="AE318" s="694"/>
      <c r="AF318" s="694"/>
      <c r="AG318" s="694"/>
      <c r="AH318" s="694"/>
      <c r="AI318" s="694"/>
      <c r="AJ318" s="668"/>
      <c r="AK318" s="691">
        <v>1</v>
      </c>
      <c r="AL318" s="692"/>
      <c r="AM318" s="692"/>
      <c r="AN318" s="692"/>
      <c r="AO318" s="692"/>
      <c r="AP318" s="692"/>
      <c r="AQ318" s="685" t="s">
        <v>336</v>
      </c>
      <c r="AR318" s="686"/>
      <c r="AS318" s="686"/>
      <c r="AT318" s="687"/>
      <c r="AU318" s="685" t="s">
        <v>336</v>
      </c>
      <c r="AV318" s="686"/>
      <c r="AW318" s="686"/>
      <c r="AX318" s="687"/>
    </row>
    <row r="319" spans="1:50" ht="24" customHeight="1" x14ac:dyDescent="0.15">
      <c r="A319" s="667">
        <v>8</v>
      </c>
      <c r="B319" s="667">
        <v>1</v>
      </c>
      <c r="C319" s="693" t="s">
        <v>350</v>
      </c>
      <c r="D319" s="694"/>
      <c r="E319" s="694"/>
      <c r="F319" s="694"/>
      <c r="G319" s="694"/>
      <c r="H319" s="694"/>
      <c r="I319" s="694"/>
      <c r="J319" s="694"/>
      <c r="K319" s="694"/>
      <c r="L319" s="668"/>
      <c r="M319" s="693" t="s">
        <v>269</v>
      </c>
      <c r="N319" s="694"/>
      <c r="O319" s="694"/>
      <c r="P319" s="694"/>
      <c r="Q319" s="694"/>
      <c r="R319" s="694"/>
      <c r="S319" s="694"/>
      <c r="T319" s="694"/>
      <c r="U319" s="694"/>
      <c r="V319" s="694"/>
      <c r="W319" s="694"/>
      <c r="X319" s="694"/>
      <c r="Y319" s="694"/>
      <c r="Z319" s="694"/>
      <c r="AA319" s="694"/>
      <c r="AB319" s="694"/>
      <c r="AC319" s="694"/>
      <c r="AD319" s="694"/>
      <c r="AE319" s="694"/>
      <c r="AF319" s="694"/>
      <c r="AG319" s="694"/>
      <c r="AH319" s="694"/>
      <c r="AI319" s="694"/>
      <c r="AJ319" s="668"/>
      <c r="AK319" s="691">
        <v>1</v>
      </c>
      <c r="AL319" s="692"/>
      <c r="AM319" s="692"/>
      <c r="AN319" s="692"/>
      <c r="AO319" s="692"/>
      <c r="AP319" s="692"/>
      <c r="AQ319" s="685" t="s">
        <v>336</v>
      </c>
      <c r="AR319" s="686"/>
      <c r="AS319" s="686"/>
      <c r="AT319" s="687"/>
      <c r="AU319" s="685" t="s">
        <v>336</v>
      </c>
      <c r="AV319" s="686"/>
      <c r="AW319" s="686"/>
      <c r="AX319" s="687"/>
    </row>
    <row r="320" spans="1:50" ht="24" customHeight="1" x14ac:dyDescent="0.15">
      <c r="A320" s="667">
        <v>9</v>
      </c>
      <c r="B320" s="667">
        <v>1</v>
      </c>
      <c r="C320" s="693" t="s">
        <v>351</v>
      </c>
      <c r="D320" s="694"/>
      <c r="E320" s="694"/>
      <c r="F320" s="694"/>
      <c r="G320" s="694"/>
      <c r="H320" s="694"/>
      <c r="I320" s="694"/>
      <c r="J320" s="694"/>
      <c r="K320" s="694"/>
      <c r="L320" s="668"/>
      <c r="M320" s="693" t="s">
        <v>269</v>
      </c>
      <c r="N320" s="694"/>
      <c r="O320" s="694"/>
      <c r="P320" s="694"/>
      <c r="Q320" s="694"/>
      <c r="R320" s="694"/>
      <c r="S320" s="694"/>
      <c r="T320" s="694"/>
      <c r="U320" s="694"/>
      <c r="V320" s="694"/>
      <c r="W320" s="694"/>
      <c r="X320" s="694"/>
      <c r="Y320" s="694"/>
      <c r="Z320" s="694"/>
      <c r="AA320" s="694"/>
      <c r="AB320" s="694"/>
      <c r="AC320" s="694"/>
      <c r="AD320" s="694"/>
      <c r="AE320" s="694"/>
      <c r="AF320" s="694"/>
      <c r="AG320" s="694"/>
      <c r="AH320" s="694"/>
      <c r="AI320" s="694"/>
      <c r="AJ320" s="668"/>
      <c r="AK320" s="691">
        <v>0.8</v>
      </c>
      <c r="AL320" s="692"/>
      <c r="AM320" s="692"/>
      <c r="AN320" s="692"/>
      <c r="AO320" s="692"/>
      <c r="AP320" s="692"/>
      <c r="AQ320" s="685" t="s">
        <v>336</v>
      </c>
      <c r="AR320" s="686"/>
      <c r="AS320" s="686"/>
      <c r="AT320" s="687"/>
      <c r="AU320" s="685" t="s">
        <v>336</v>
      </c>
      <c r="AV320" s="686"/>
      <c r="AW320" s="686"/>
      <c r="AX320" s="687"/>
    </row>
    <row r="321" spans="1:50" ht="24" customHeight="1" x14ac:dyDescent="0.15">
      <c r="A321" s="667">
        <v>10</v>
      </c>
      <c r="B321" s="667">
        <v>1</v>
      </c>
      <c r="C321" s="693" t="s">
        <v>352</v>
      </c>
      <c r="D321" s="694"/>
      <c r="E321" s="694"/>
      <c r="F321" s="694"/>
      <c r="G321" s="694"/>
      <c r="H321" s="694"/>
      <c r="I321" s="694"/>
      <c r="J321" s="694"/>
      <c r="K321" s="694"/>
      <c r="L321" s="668"/>
      <c r="M321" s="693" t="s">
        <v>269</v>
      </c>
      <c r="N321" s="694"/>
      <c r="O321" s="694"/>
      <c r="P321" s="694"/>
      <c r="Q321" s="694"/>
      <c r="R321" s="694"/>
      <c r="S321" s="694"/>
      <c r="T321" s="694"/>
      <c r="U321" s="694"/>
      <c r="V321" s="694"/>
      <c r="W321" s="694"/>
      <c r="X321" s="694"/>
      <c r="Y321" s="694"/>
      <c r="Z321" s="694"/>
      <c r="AA321" s="694"/>
      <c r="AB321" s="694"/>
      <c r="AC321" s="694"/>
      <c r="AD321" s="694"/>
      <c r="AE321" s="694"/>
      <c r="AF321" s="694"/>
      <c r="AG321" s="694"/>
      <c r="AH321" s="694"/>
      <c r="AI321" s="694"/>
      <c r="AJ321" s="668"/>
      <c r="AK321" s="691">
        <v>0.8</v>
      </c>
      <c r="AL321" s="692"/>
      <c r="AM321" s="692"/>
      <c r="AN321" s="692"/>
      <c r="AO321" s="692"/>
      <c r="AP321" s="692"/>
      <c r="AQ321" s="685" t="s">
        <v>336</v>
      </c>
      <c r="AR321" s="686"/>
      <c r="AS321" s="686"/>
      <c r="AT321" s="687"/>
      <c r="AU321" s="685" t="s">
        <v>336</v>
      </c>
      <c r="AV321" s="686"/>
      <c r="AW321" s="686"/>
      <c r="AX321" s="687"/>
    </row>
    <row r="323" spans="1:50" x14ac:dyDescent="0.15">
      <c r="B323" s="15" t="s">
        <v>330</v>
      </c>
    </row>
    <row r="324" spans="1:50" ht="24" customHeight="1" x14ac:dyDescent="0.15">
      <c r="A324" s="667"/>
      <c r="B324" s="667"/>
      <c r="C324" s="154" t="s">
        <v>83</v>
      </c>
      <c r="D324" s="155"/>
      <c r="E324" s="155"/>
      <c r="F324" s="155"/>
      <c r="G324" s="155"/>
      <c r="H324" s="155"/>
      <c r="I324" s="155"/>
      <c r="J324" s="155"/>
      <c r="K324" s="155"/>
      <c r="L324" s="156"/>
      <c r="M324" s="154" t="s">
        <v>84</v>
      </c>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6"/>
      <c r="AK324" s="364" t="s">
        <v>85</v>
      </c>
      <c r="AL324" s="363"/>
      <c r="AM324" s="363"/>
      <c r="AN324" s="363"/>
      <c r="AO324" s="363"/>
      <c r="AP324" s="363"/>
      <c r="AQ324" s="363" t="s">
        <v>86</v>
      </c>
      <c r="AR324" s="363"/>
      <c r="AS324" s="363"/>
      <c r="AT324" s="363"/>
      <c r="AU324" s="154" t="s">
        <v>87</v>
      </c>
      <c r="AV324" s="155"/>
      <c r="AW324" s="155"/>
      <c r="AX324" s="668"/>
    </row>
    <row r="325" spans="1:50" ht="24" customHeight="1" x14ac:dyDescent="0.15">
      <c r="A325" s="667">
        <v>1</v>
      </c>
      <c r="B325" s="667">
        <v>1</v>
      </c>
      <c r="C325" s="775" t="s">
        <v>289</v>
      </c>
      <c r="D325" s="670"/>
      <c r="E325" s="670"/>
      <c r="F325" s="670"/>
      <c r="G325" s="670"/>
      <c r="H325" s="670"/>
      <c r="I325" s="670"/>
      <c r="J325" s="670"/>
      <c r="K325" s="670"/>
      <c r="L325" s="671"/>
      <c r="M325" s="775" t="s">
        <v>208</v>
      </c>
      <c r="N325" s="670"/>
      <c r="O325" s="670"/>
      <c r="P325" s="670"/>
      <c r="Q325" s="670"/>
      <c r="R325" s="670"/>
      <c r="S325" s="670"/>
      <c r="T325" s="670"/>
      <c r="U325" s="670"/>
      <c r="V325" s="670"/>
      <c r="W325" s="670"/>
      <c r="X325" s="670"/>
      <c r="Y325" s="670"/>
      <c r="Z325" s="670"/>
      <c r="AA325" s="670"/>
      <c r="AB325" s="670"/>
      <c r="AC325" s="670"/>
      <c r="AD325" s="670"/>
      <c r="AE325" s="670"/>
      <c r="AF325" s="670"/>
      <c r="AG325" s="670"/>
      <c r="AH325" s="670"/>
      <c r="AI325" s="670"/>
      <c r="AJ325" s="671"/>
      <c r="AK325" s="788">
        <v>0.1</v>
      </c>
      <c r="AL325" s="666"/>
      <c r="AM325" s="666"/>
      <c r="AN325" s="666"/>
      <c r="AO325" s="666"/>
      <c r="AP325" s="666"/>
      <c r="AQ325" s="789">
        <v>1</v>
      </c>
      <c r="AR325" s="790"/>
      <c r="AS325" s="790"/>
      <c r="AT325" s="791"/>
      <c r="AU325" s="107">
        <v>1</v>
      </c>
      <c r="AV325" s="108"/>
      <c r="AW325" s="108"/>
      <c r="AX325" s="109"/>
    </row>
    <row r="326" spans="1:50" ht="24" customHeight="1" x14ac:dyDescent="0.15">
      <c r="A326" s="667">
        <v>2</v>
      </c>
      <c r="B326" s="667">
        <v>1</v>
      </c>
      <c r="C326" s="775" t="s">
        <v>290</v>
      </c>
      <c r="D326" s="670"/>
      <c r="E326" s="670"/>
      <c r="F326" s="670"/>
      <c r="G326" s="670"/>
      <c r="H326" s="670"/>
      <c r="I326" s="670"/>
      <c r="J326" s="670"/>
      <c r="K326" s="670"/>
      <c r="L326" s="671"/>
      <c r="M326" s="775" t="s">
        <v>291</v>
      </c>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70"/>
      <c r="AJ326" s="671"/>
      <c r="AK326" s="788">
        <v>0.02</v>
      </c>
      <c r="AL326" s="666"/>
      <c r="AM326" s="666"/>
      <c r="AN326" s="666"/>
      <c r="AO326" s="666"/>
      <c r="AP326" s="666"/>
      <c r="AQ326" s="792" t="s">
        <v>292</v>
      </c>
      <c r="AR326" s="793"/>
      <c r="AS326" s="793"/>
      <c r="AT326" s="794"/>
      <c r="AU326" s="685" t="s">
        <v>336</v>
      </c>
      <c r="AV326" s="686"/>
      <c r="AW326" s="686"/>
      <c r="AX326" s="687"/>
    </row>
    <row r="327" spans="1:50" ht="24" customHeight="1" x14ac:dyDescent="0.15">
      <c r="A327" s="667">
        <v>3</v>
      </c>
      <c r="B327" s="667">
        <v>1</v>
      </c>
      <c r="C327" s="693" t="s">
        <v>267</v>
      </c>
      <c r="D327" s="694"/>
      <c r="E327" s="694"/>
      <c r="F327" s="694"/>
      <c r="G327" s="694"/>
      <c r="H327" s="694"/>
      <c r="I327" s="694"/>
      <c r="J327" s="694"/>
      <c r="K327" s="694"/>
      <c r="L327" s="668"/>
      <c r="M327" s="775" t="s">
        <v>293</v>
      </c>
      <c r="N327" s="670"/>
      <c r="O327" s="670"/>
      <c r="P327" s="670"/>
      <c r="Q327" s="670"/>
      <c r="R327" s="670"/>
      <c r="S327" s="670"/>
      <c r="T327" s="670"/>
      <c r="U327" s="670"/>
      <c r="V327" s="670"/>
      <c r="W327" s="670"/>
      <c r="X327" s="670"/>
      <c r="Y327" s="670"/>
      <c r="Z327" s="670"/>
      <c r="AA327" s="670"/>
      <c r="AB327" s="670"/>
      <c r="AC327" s="670"/>
      <c r="AD327" s="670"/>
      <c r="AE327" s="670"/>
      <c r="AF327" s="670"/>
      <c r="AG327" s="670"/>
      <c r="AH327" s="670"/>
      <c r="AI327" s="670"/>
      <c r="AJ327" s="671"/>
      <c r="AK327" s="788">
        <v>0.02</v>
      </c>
      <c r="AL327" s="666"/>
      <c r="AM327" s="666"/>
      <c r="AN327" s="666"/>
      <c r="AO327" s="666"/>
      <c r="AP327" s="666"/>
      <c r="AQ327" s="685" t="s">
        <v>336</v>
      </c>
      <c r="AR327" s="686"/>
      <c r="AS327" s="686"/>
      <c r="AT327" s="687"/>
      <c r="AU327" s="685" t="s">
        <v>336</v>
      </c>
      <c r="AV327" s="686"/>
      <c r="AW327" s="686"/>
      <c r="AX327" s="687"/>
    </row>
    <row r="328" spans="1:50" ht="24" customHeight="1" x14ac:dyDescent="0.15">
      <c r="A328" s="667">
        <v>4</v>
      </c>
      <c r="B328" s="667">
        <v>1</v>
      </c>
      <c r="C328" s="693" t="s">
        <v>268</v>
      </c>
      <c r="D328" s="694"/>
      <c r="E328" s="694"/>
      <c r="F328" s="694"/>
      <c r="G328" s="694"/>
      <c r="H328" s="694"/>
      <c r="I328" s="694"/>
      <c r="J328" s="694"/>
      <c r="K328" s="694"/>
      <c r="L328" s="668"/>
      <c r="M328" s="775" t="s">
        <v>293</v>
      </c>
      <c r="N328" s="670"/>
      <c r="O328" s="670"/>
      <c r="P328" s="670"/>
      <c r="Q328" s="670"/>
      <c r="R328" s="670"/>
      <c r="S328" s="670"/>
      <c r="T328" s="670"/>
      <c r="U328" s="670"/>
      <c r="V328" s="670"/>
      <c r="W328" s="670"/>
      <c r="X328" s="670"/>
      <c r="Y328" s="670"/>
      <c r="Z328" s="670"/>
      <c r="AA328" s="670"/>
      <c r="AB328" s="670"/>
      <c r="AC328" s="670"/>
      <c r="AD328" s="670"/>
      <c r="AE328" s="670"/>
      <c r="AF328" s="670"/>
      <c r="AG328" s="670"/>
      <c r="AH328" s="670"/>
      <c r="AI328" s="670"/>
      <c r="AJ328" s="671"/>
      <c r="AK328" s="788">
        <v>0.02</v>
      </c>
      <c r="AL328" s="666"/>
      <c r="AM328" s="666"/>
      <c r="AN328" s="666"/>
      <c r="AO328" s="666"/>
      <c r="AP328" s="666"/>
      <c r="AQ328" s="685" t="s">
        <v>336</v>
      </c>
      <c r="AR328" s="686"/>
      <c r="AS328" s="686"/>
      <c r="AT328" s="687"/>
      <c r="AU328" s="685" t="s">
        <v>336</v>
      </c>
      <c r="AV328" s="686"/>
      <c r="AW328" s="686"/>
      <c r="AX328" s="687"/>
    </row>
    <row r="329" spans="1:50" ht="24" customHeight="1" x14ac:dyDescent="0.15">
      <c r="A329" s="667">
        <v>5</v>
      </c>
      <c r="B329" s="667">
        <v>1</v>
      </c>
      <c r="C329" s="693" t="s">
        <v>282</v>
      </c>
      <c r="D329" s="694"/>
      <c r="E329" s="694"/>
      <c r="F329" s="694"/>
      <c r="G329" s="694"/>
      <c r="H329" s="694"/>
      <c r="I329" s="694"/>
      <c r="J329" s="694"/>
      <c r="K329" s="694"/>
      <c r="L329" s="668"/>
      <c r="M329" s="775" t="s">
        <v>293</v>
      </c>
      <c r="N329" s="670"/>
      <c r="O329" s="670"/>
      <c r="P329" s="670"/>
      <c r="Q329" s="670"/>
      <c r="R329" s="670"/>
      <c r="S329" s="670"/>
      <c r="T329" s="670"/>
      <c r="U329" s="670"/>
      <c r="V329" s="670"/>
      <c r="W329" s="670"/>
      <c r="X329" s="670"/>
      <c r="Y329" s="670"/>
      <c r="Z329" s="670"/>
      <c r="AA329" s="670"/>
      <c r="AB329" s="670"/>
      <c r="AC329" s="670"/>
      <c r="AD329" s="670"/>
      <c r="AE329" s="670"/>
      <c r="AF329" s="670"/>
      <c r="AG329" s="670"/>
      <c r="AH329" s="670"/>
      <c r="AI329" s="670"/>
      <c r="AJ329" s="671"/>
      <c r="AK329" s="788">
        <v>0.02</v>
      </c>
      <c r="AL329" s="666"/>
      <c r="AM329" s="666"/>
      <c r="AN329" s="666"/>
      <c r="AO329" s="666"/>
      <c r="AP329" s="666"/>
      <c r="AQ329" s="685" t="s">
        <v>336</v>
      </c>
      <c r="AR329" s="686"/>
      <c r="AS329" s="686"/>
      <c r="AT329" s="687"/>
      <c r="AU329" s="685" t="s">
        <v>336</v>
      </c>
      <c r="AV329" s="686"/>
      <c r="AW329" s="686"/>
      <c r="AX329" s="687"/>
    </row>
    <row r="330" spans="1:50" ht="24" customHeight="1" x14ac:dyDescent="0.15">
      <c r="A330" s="667">
        <v>6</v>
      </c>
      <c r="B330" s="667">
        <v>1</v>
      </c>
      <c r="C330" s="693" t="s">
        <v>283</v>
      </c>
      <c r="D330" s="694"/>
      <c r="E330" s="694"/>
      <c r="F330" s="694"/>
      <c r="G330" s="694"/>
      <c r="H330" s="694"/>
      <c r="I330" s="694"/>
      <c r="J330" s="694"/>
      <c r="K330" s="694"/>
      <c r="L330" s="668"/>
      <c r="M330" s="775" t="s">
        <v>293</v>
      </c>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0"/>
      <c r="AJ330" s="671"/>
      <c r="AK330" s="788">
        <v>0.02</v>
      </c>
      <c r="AL330" s="666"/>
      <c r="AM330" s="666"/>
      <c r="AN330" s="666"/>
      <c r="AO330" s="666"/>
      <c r="AP330" s="666"/>
      <c r="AQ330" s="685" t="s">
        <v>336</v>
      </c>
      <c r="AR330" s="686"/>
      <c r="AS330" s="686"/>
      <c r="AT330" s="687"/>
      <c r="AU330" s="685" t="s">
        <v>336</v>
      </c>
      <c r="AV330" s="686"/>
      <c r="AW330" s="686"/>
      <c r="AX330" s="687"/>
    </row>
    <row r="331" spans="1:50" ht="24" customHeight="1" x14ac:dyDescent="0.15">
      <c r="A331" s="667">
        <v>7</v>
      </c>
      <c r="B331" s="667">
        <v>1</v>
      </c>
      <c r="C331" s="693" t="s">
        <v>284</v>
      </c>
      <c r="D331" s="694"/>
      <c r="E331" s="694"/>
      <c r="F331" s="694"/>
      <c r="G331" s="694"/>
      <c r="H331" s="694"/>
      <c r="I331" s="694"/>
      <c r="J331" s="694"/>
      <c r="K331" s="694"/>
      <c r="L331" s="668"/>
      <c r="M331" s="775" t="s">
        <v>293</v>
      </c>
      <c r="N331" s="670"/>
      <c r="O331" s="670"/>
      <c r="P331" s="670"/>
      <c r="Q331" s="670"/>
      <c r="R331" s="670"/>
      <c r="S331" s="670"/>
      <c r="T331" s="670"/>
      <c r="U331" s="670"/>
      <c r="V331" s="670"/>
      <c r="W331" s="670"/>
      <c r="X331" s="670"/>
      <c r="Y331" s="670"/>
      <c r="Z331" s="670"/>
      <c r="AA331" s="670"/>
      <c r="AB331" s="670"/>
      <c r="AC331" s="670"/>
      <c r="AD331" s="670"/>
      <c r="AE331" s="670"/>
      <c r="AF331" s="670"/>
      <c r="AG331" s="670"/>
      <c r="AH331" s="670"/>
      <c r="AI331" s="670"/>
      <c r="AJ331" s="671"/>
      <c r="AK331" s="788">
        <v>0.02</v>
      </c>
      <c r="AL331" s="666"/>
      <c r="AM331" s="666"/>
      <c r="AN331" s="666"/>
      <c r="AO331" s="666"/>
      <c r="AP331" s="666"/>
      <c r="AQ331" s="685" t="s">
        <v>336</v>
      </c>
      <c r="AR331" s="686"/>
      <c r="AS331" s="686"/>
      <c r="AT331" s="687"/>
      <c r="AU331" s="685" t="s">
        <v>336</v>
      </c>
      <c r="AV331" s="686"/>
      <c r="AW331" s="686"/>
      <c r="AX331" s="687"/>
    </row>
    <row r="332" spans="1:50" ht="24" customHeight="1" x14ac:dyDescent="0.15">
      <c r="A332" s="667">
        <v>8</v>
      </c>
      <c r="B332" s="667">
        <v>1</v>
      </c>
      <c r="C332" s="693" t="s">
        <v>285</v>
      </c>
      <c r="D332" s="694"/>
      <c r="E332" s="694"/>
      <c r="F332" s="694"/>
      <c r="G332" s="694"/>
      <c r="H332" s="694"/>
      <c r="I332" s="694"/>
      <c r="J332" s="694"/>
      <c r="K332" s="694"/>
      <c r="L332" s="668"/>
      <c r="M332" s="775" t="s">
        <v>293</v>
      </c>
      <c r="N332" s="670"/>
      <c r="O332" s="670"/>
      <c r="P332" s="670"/>
      <c r="Q332" s="670"/>
      <c r="R332" s="670"/>
      <c r="S332" s="670"/>
      <c r="T332" s="670"/>
      <c r="U332" s="670"/>
      <c r="V332" s="670"/>
      <c r="W332" s="670"/>
      <c r="X332" s="670"/>
      <c r="Y332" s="670"/>
      <c r="Z332" s="670"/>
      <c r="AA332" s="670"/>
      <c r="AB332" s="670"/>
      <c r="AC332" s="670"/>
      <c r="AD332" s="670"/>
      <c r="AE332" s="670"/>
      <c r="AF332" s="670"/>
      <c r="AG332" s="670"/>
      <c r="AH332" s="670"/>
      <c r="AI332" s="670"/>
      <c r="AJ332" s="671"/>
      <c r="AK332" s="788">
        <v>0.02</v>
      </c>
      <c r="AL332" s="666"/>
      <c r="AM332" s="666"/>
      <c r="AN332" s="666"/>
      <c r="AO332" s="666"/>
      <c r="AP332" s="666"/>
      <c r="AQ332" s="685" t="s">
        <v>336</v>
      </c>
      <c r="AR332" s="686"/>
      <c r="AS332" s="686"/>
      <c r="AT332" s="687"/>
      <c r="AU332" s="685" t="s">
        <v>336</v>
      </c>
      <c r="AV332" s="686"/>
      <c r="AW332" s="686"/>
      <c r="AX332" s="687"/>
    </row>
    <row r="333" spans="1:50" ht="24" customHeight="1" x14ac:dyDescent="0.15">
      <c r="A333" s="667">
        <v>9</v>
      </c>
      <c r="B333" s="667">
        <v>1</v>
      </c>
      <c r="C333" s="693" t="s">
        <v>286</v>
      </c>
      <c r="D333" s="694"/>
      <c r="E333" s="694"/>
      <c r="F333" s="694"/>
      <c r="G333" s="694"/>
      <c r="H333" s="694"/>
      <c r="I333" s="694"/>
      <c r="J333" s="694"/>
      <c r="K333" s="694"/>
      <c r="L333" s="668"/>
      <c r="M333" s="775" t="s">
        <v>293</v>
      </c>
      <c r="N333" s="670"/>
      <c r="O333" s="670"/>
      <c r="P333" s="670"/>
      <c r="Q333" s="670"/>
      <c r="R333" s="670"/>
      <c r="S333" s="670"/>
      <c r="T333" s="670"/>
      <c r="U333" s="670"/>
      <c r="V333" s="670"/>
      <c r="W333" s="670"/>
      <c r="X333" s="670"/>
      <c r="Y333" s="670"/>
      <c r="Z333" s="670"/>
      <c r="AA333" s="670"/>
      <c r="AB333" s="670"/>
      <c r="AC333" s="670"/>
      <c r="AD333" s="670"/>
      <c r="AE333" s="670"/>
      <c r="AF333" s="670"/>
      <c r="AG333" s="670"/>
      <c r="AH333" s="670"/>
      <c r="AI333" s="670"/>
      <c r="AJ333" s="671"/>
      <c r="AK333" s="788">
        <v>0.02</v>
      </c>
      <c r="AL333" s="666"/>
      <c r="AM333" s="666"/>
      <c r="AN333" s="666"/>
      <c r="AO333" s="666"/>
      <c r="AP333" s="666"/>
      <c r="AQ333" s="685" t="s">
        <v>336</v>
      </c>
      <c r="AR333" s="686"/>
      <c r="AS333" s="686"/>
      <c r="AT333" s="687"/>
      <c r="AU333" s="685" t="s">
        <v>336</v>
      </c>
      <c r="AV333" s="686"/>
      <c r="AW333" s="686"/>
      <c r="AX333" s="687"/>
    </row>
    <row r="334" spans="1:50" ht="24" customHeight="1" x14ac:dyDescent="0.15">
      <c r="A334" s="667">
        <v>10</v>
      </c>
      <c r="B334" s="667">
        <v>1</v>
      </c>
      <c r="C334" s="693" t="s">
        <v>287</v>
      </c>
      <c r="D334" s="694"/>
      <c r="E334" s="694"/>
      <c r="F334" s="694"/>
      <c r="G334" s="694"/>
      <c r="H334" s="694"/>
      <c r="I334" s="694"/>
      <c r="J334" s="694"/>
      <c r="K334" s="694"/>
      <c r="L334" s="668"/>
      <c r="M334" s="775" t="s">
        <v>293</v>
      </c>
      <c r="N334" s="670"/>
      <c r="O334" s="670"/>
      <c r="P334" s="670"/>
      <c r="Q334" s="670"/>
      <c r="R334" s="670"/>
      <c r="S334" s="670"/>
      <c r="T334" s="670"/>
      <c r="U334" s="670"/>
      <c r="V334" s="670"/>
      <c r="W334" s="670"/>
      <c r="X334" s="670"/>
      <c r="Y334" s="670"/>
      <c r="Z334" s="670"/>
      <c r="AA334" s="670"/>
      <c r="AB334" s="670"/>
      <c r="AC334" s="670"/>
      <c r="AD334" s="670"/>
      <c r="AE334" s="670"/>
      <c r="AF334" s="670"/>
      <c r="AG334" s="670"/>
      <c r="AH334" s="670"/>
      <c r="AI334" s="670"/>
      <c r="AJ334" s="671"/>
      <c r="AK334" s="788">
        <v>0.02</v>
      </c>
      <c r="AL334" s="666"/>
      <c r="AM334" s="666"/>
      <c r="AN334" s="666"/>
      <c r="AO334" s="666"/>
      <c r="AP334" s="666"/>
      <c r="AQ334" s="685" t="s">
        <v>336</v>
      </c>
      <c r="AR334" s="686"/>
      <c r="AS334" s="686"/>
      <c r="AT334" s="687"/>
      <c r="AU334" s="685" t="s">
        <v>336</v>
      </c>
      <c r="AV334" s="686"/>
      <c r="AW334" s="686"/>
      <c r="AX334" s="687"/>
    </row>
    <row r="336" spans="1:50" x14ac:dyDescent="0.15">
      <c r="B336" s="15" t="s">
        <v>331</v>
      </c>
    </row>
    <row r="337" spans="1:50" ht="24" customHeight="1" x14ac:dyDescent="0.15">
      <c r="A337" s="667"/>
      <c r="B337" s="667"/>
      <c r="C337" s="154" t="s">
        <v>83</v>
      </c>
      <c r="D337" s="155"/>
      <c r="E337" s="155"/>
      <c r="F337" s="155"/>
      <c r="G337" s="155"/>
      <c r="H337" s="155"/>
      <c r="I337" s="155"/>
      <c r="J337" s="155"/>
      <c r="K337" s="155"/>
      <c r="L337" s="156"/>
      <c r="M337" s="154" t="s">
        <v>84</v>
      </c>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6"/>
      <c r="AK337" s="364" t="s">
        <v>85</v>
      </c>
      <c r="AL337" s="363"/>
      <c r="AM337" s="363"/>
      <c r="AN337" s="363"/>
      <c r="AO337" s="363"/>
      <c r="AP337" s="363"/>
      <c r="AQ337" s="363" t="s">
        <v>86</v>
      </c>
      <c r="AR337" s="363"/>
      <c r="AS337" s="363"/>
      <c r="AT337" s="363"/>
      <c r="AU337" s="154" t="s">
        <v>87</v>
      </c>
      <c r="AV337" s="155"/>
      <c r="AW337" s="155"/>
      <c r="AX337" s="668"/>
    </row>
    <row r="338" spans="1:50" ht="24" customHeight="1" x14ac:dyDescent="0.15">
      <c r="A338" s="667">
        <v>1</v>
      </c>
      <c r="B338" s="667">
        <v>1</v>
      </c>
      <c r="C338" s="693" t="s">
        <v>343</v>
      </c>
      <c r="D338" s="694"/>
      <c r="E338" s="694"/>
      <c r="F338" s="694"/>
      <c r="G338" s="694"/>
      <c r="H338" s="694"/>
      <c r="I338" s="694"/>
      <c r="J338" s="694"/>
      <c r="K338" s="694"/>
      <c r="L338" s="668"/>
      <c r="M338" s="693" t="s">
        <v>269</v>
      </c>
      <c r="N338" s="694"/>
      <c r="O338" s="694"/>
      <c r="P338" s="694"/>
      <c r="Q338" s="694"/>
      <c r="R338" s="694"/>
      <c r="S338" s="694"/>
      <c r="T338" s="694"/>
      <c r="U338" s="694"/>
      <c r="V338" s="694"/>
      <c r="W338" s="694"/>
      <c r="X338" s="694"/>
      <c r="Y338" s="694"/>
      <c r="Z338" s="694"/>
      <c r="AA338" s="694"/>
      <c r="AB338" s="694"/>
      <c r="AC338" s="694"/>
      <c r="AD338" s="694"/>
      <c r="AE338" s="694"/>
      <c r="AF338" s="694"/>
      <c r="AG338" s="694"/>
      <c r="AH338" s="694"/>
      <c r="AI338" s="694"/>
      <c r="AJ338" s="668"/>
      <c r="AK338" s="691">
        <v>1</v>
      </c>
      <c r="AL338" s="692"/>
      <c r="AM338" s="692"/>
      <c r="AN338" s="692"/>
      <c r="AO338" s="692"/>
      <c r="AP338" s="692"/>
      <c r="AQ338" s="685" t="s">
        <v>336</v>
      </c>
      <c r="AR338" s="686"/>
      <c r="AS338" s="686"/>
      <c r="AT338" s="687"/>
      <c r="AU338" s="685" t="s">
        <v>336</v>
      </c>
      <c r="AV338" s="686"/>
      <c r="AW338" s="686"/>
      <c r="AX338" s="687"/>
    </row>
    <row r="339" spans="1:50" ht="24" customHeight="1" x14ac:dyDescent="0.15">
      <c r="A339" s="667">
        <v>2</v>
      </c>
      <c r="B339" s="667">
        <v>1</v>
      </c>
      <c r="C339" s="693" t="s">
        <v>344</v>
      </c>
      <c r="D339" s="694"/>
      <c r="E339" s="694"/>
      <c r="F339" s="694"/>
      <c r="G339" s="694"/>
      <c r="H339" s="694"/>
      <c r="I339" s="694"/>
      <c r="J339" s="694"/>
      <c r="K339" s="694"/>
      <c r="L339" s="668"/>
      <c r="M339" s="693" t="s">
        <v>269</v>
      </c>
      <c r="N339" s="694"/>
      <c r="O339" s="694"/>
      <c r="P339" s="694"/>
      <c r="Q339" s="694"/>
      <c r="R339" s="694"/>
      <c r="S339" s="694"/>
      <c r="T339" s="694"/>
      <c r="U339" s="694"/>
      <c r="V339" s="694"/>
      <c r="W339" s="694"/>
      <c r="X339" s="694"/>
      <c r="Y339" s="694"/>
      <c r="Z339" s="694"/>
      <c r="AA339" s="694"/>
      <c r="AB339" s="694"/>
      <c r="AC339" s="694"/>
      <c r="AD339" s="694"/>
      <c r="AE339" s="694"/>
      <c r="AF339" s="694"/>
      <c r="AG339" s="694"/>
      <c r="AH339" s="694"/>
      <c r="AI339" s="694"/>
      <c r="AJ339" s="668"/>
      <c r="AK339" s="691">
        <v>0.6</v>
      </c>
      <c r="AL339" s="692"/>
      <c r="AM339" s="692"/>
      <c r="AN339" s="692"/>
      <c r="AO339" s="692"/>
      <c r="AP339" s="692"/>
      <c r="AQ339" s="685" t="s">
        <v>336</v>
      </c>
      <c r="AR339" s="686"/>
      <c r="AS339" s="686"/>
      <c r="AT339" s="687"/>
      <c r="AU339" s="685" t="s">
        <v>336</v>
      </c>
      <c r="AV339" s="686"/>
      <c r="AW339" s="686"/>
      <c r="AX339" s="687"/>
    </row>
    <row r="340" spans="1:50" ht="24" customHeight="1" x14ac:dyDescent="0.15">
      <c r="A340" s="667">
        <v>3</v>
      </c>
      <c r="B340" s="667">
        <v>1</v>
      </c>
      <c r="C340" s="693" t="s">
        <v>345</v>
      </c>
      <c r="D340" s="694"/>
      <c r="E340" s="694"/>
      <c r="F340" s="694"/>
      <c r="G340" s="694"/>
      <c r="H340" s="694"/>
      <c r="I340" s="694"/>
      <c r="J340" s="694"/>
      <c r="K340" s="694"/>
      <c r="L340" s="668"/>
      <c r="M340" s="693" t="s">
        <v>269</v>
      </c>
      <c r="N340" s="694"/>
      <c r="O340" s="694"/>
      <c r="P340" s="694"/>
      <c r="Q340" s="694"/>
      <c r="R340" s="694"/>
      <c r="S340" s="694"/>
      <c r="T340" s="694"/>
      <c r="U340" s="694"/>
      <c r="V340" s="694"/>
      <c r="W340" s="694"/>
      <c r="X340" s="694"/>
      <c r="Y340" s="694"/>
      <c r="Z340" s="694"/>
      <c r="AA340" s="694"/>
      <c r="AB340" s="694"/>
      <c r="AC340" s="694"/>
      <c r="AD340" s="694"/>
      <c r="AE340" s="694"/>
      <c r="AF340" s="694"/>
      <c r="AG340" s="694"/>
      <c r="AH340" s="694"/>
      <c r="AI340" s="694"/>
      <c r="AJ340" s="668"/>
      <c r="AK340" s="691">
        <v>0.5</v>
      </c>
      <c r="AL340" s="692"/>
      <c r="AM340" s="692"/>
      <c r="AN340" s="692"/>
      <c r="AO340" s="692"/>
      <c r="AP340" s="692"/>
      <c r="AQ340" s="685" t="s">
        <v>336</v>
      </c>
      <c r="AR340" s="686"/>
      <c r="AS340" s="686"/>
      <c r="AT340" s="687"/>
      <c r="AU340" s="685" t="s">
        <v>336</v>
      </c>
      <c r="AV340" s="686"/>
      <c r="AW340" s="686"/>
      <c r="AX340" s="687"/>
    </row>
    <row r="341" spans="1:50" ht="24" customHeight="1" x14ac:dyDescent="0.15">
      <c r="A341" s="667">
        <v>4</v>
      </c>
      <c r="B341" s="667">
        <v>1</v>
      </c>
      <c r="C341" s="693" t="s">
        <v>346</v>
      </c>
      <c r="D341" s="694"/>
      <c r="E341" s="694"/>
      <c r="F341" s="694"/>
      <c r="G341" s="694"/>
      <c r="H341" s="694"/>
      <c r="I341" s="694"/>
      <c r="J341" s="694"/>
      <c r="K341" s="694"/>
      <c r="L341" s="668"/>
      <c r="M341" s="693" t="s">
        <v>269</v>
      </c>
      <c r="N341" s="694"/>
      <c r="O341" s="694"/>
      <c r="P341" s="694"/>
      <c r="Q341" s="694"/>
      <c r="R341" s="694"/>
      <c r="S341" s="694"/>
      <c r="T341" s="694"/>
      <c r="U341" s="694"/>
      <c r="V341" s="694"/>
      <c r="W341" s="694"/>
      <c r="X341" s="694"/>
      <c r="Y341" s="694"/>
      <c r="Z341" s="694"/>
      <c r="AA341" s="694"/>
      <c r="AB341" s="694"/>
      <c r="AC341" s="694"/>
      <c r="AD341" s="694"/>
      <c r="AE341" s="694"/>
      <c r="AF341" s="694"/>
      <c r="AG341" s="694"/>
      <c r="AH341" s="694"/>
      <c r="AI341" s="694"/>
      <c r="AJ341" s="668"/>
      <c r="AK341" s="691">
        <v>0.5</v>
      </c>
      <c r="AL341" s="692"/>
      <c r="AM341" s="692"/>
      <c r="AN341" s="692"/>
      <c r="AO341" s="692"/>
      <c r="AP341" s="692"/>
      <c r="AQ341" s="685" t="s">
        <v>336</v>
      </c>
      <c r="AR341" s="686"/>
      <c r="AS341" s="686"/>
      <c r="AT341" s="687"/>
      <c r="AU341" s="685" t="s">
        <v>336</v>
      </c>
      <c r="AV341" s="686"/>
      <c r="AW341" s="686"/>
      <c r="AX341" s="687"/>
    </row>
    <row r="342" spans="1:50" ht="24" customHeight="1" x14ac:dyDescent="0.15">
      <c r="A342" s="667">
        <v>5</v>
      </c>
      <c r="B342" s="667">
        <v>1</v>
      </c>
      <c r="C342" s="693" t="s">
        <v>347</v>
      </c>
      <c r="D342" s="694"/>
      <c r="E342" s="694"/>
      <c r="F342" s="694"/>
      <c r="G342" s="694"/>
      <c r="H342" s="694"/>
      <c r="I342" s="694"/>
      <c r="J342" s="694"/>
      <c r="K342" s="694"/>
      <c r="L342" s="668"/>
      <c r="M342" s="693" t="s">
        <v>269</v>
      </c>
      <c r="N342" s="694"/>
      <c r="O342" s="694"/>
      <c r="P342" s="694"/>
      <c r="Q342" s="694"/>
      <c r="R342" s="694"/>
      <c r="S342" s="694"/>
      <c r="T342" s="694"/>
      <c r="U342" s="694"/>
      <c r="V342" s="694"/>
      <c r="W342" s="694"/>
      <c r="X342" s="694"/>
      <c r="Y342" s="694"/>
      <c r="Z342" s="694"/>
      <c r="AA342" s="694"/>
      <c r="AB342" s="694"/>
      <c r="AC342" s="694"/>
      <c r="AD342" s="694"/>
      <c r="AE342" s="694"/>
      <c r="AF342" s="694"/>
      <c r="AG342" s="694"/>
      <c r="AH342" s="694"/>
      <c r="AI342" s="694"/>
      <c r="AJ342" s="668"/>
      <c r="AK342" s="691">
        <v>0.5</v>
      </c>
      <c r="AL342" s="692"/>
      <c r="AM342" s="692"/>
      <c r="AN342" s="692"/>
      <c r="AO342" s="692"/>
      <c r="AP342" s="692"/>
      <c r="AQ342" s="685" t="s">
        <v>336</v>
      </c>
      <c r="AR342" s="686"/>
      <c r="AS342" s="686"/>
      <c r="AT342" s="687"/>
      <c r="AU342" s="685" t="s">
        <v>336</v>
      </c>
      <c r="AV342" s="686"/>
      <c r="AW342" s="686"/>
      <c r="AX342" s="687"/>
    </row>
    <row r="343" spans="1:50" ht="24" customHeight="1" x14ac:dyDescent="0.15">
      <c r="A343" s="667">
        <v>6</v>
      </c>
      <c r="B343" s="667">
        <v>1</v>
      </c>
      <c r="C343" s="693" t="s">
        <v>348</v>
      </c>
      <c r="D343" s="694"/>
      <c r="E343" s="694"/>
      <c r="F343" s="694"/>
      <c r="G343" s="694"/>
      <c r="H343" s="694"/>
      <c r="I343" s="694"/>
      <c r="J343" s="694"/>
      <c r="K343" s="694"/>
      <c r="L343" s="668"/>
      <c r="M343" s="693" t="s">
        <v>269</v>
      </c>
      <c r="N343" s="694"/>
      <c r="O343" s="694"/>
      <c r="P343" s="694"/>
      <c r="Q343" s="694"/>
      <c r="R343" s="694"/>
      <c r="S343" s="694"/>
      <c r="T343" s="694"/>
      <c r="U343" s="694"/>
      <c r="V343" s="694"/>
      <c r="W343" s="694"/>
      <c r="X343" s="694"/>
      <c r="Y343" s="694"/>
      <c r="Z343" s="694"/>
      <c r="AA343" s="694"/>
      <c r="AB343" s="694"/>
      <c r="AC343" s="694"/>
      <c r="AD343" s="694"/>
      <c r="AE343" s="694"/>
      <c r="AF343" s="694"/>
      <c r="AG343" s="694"/>
      <c r="AH343" s="694"/>
      <c r="AI343" s="694"/>
      <c r="AJ343" s="668"/>
      <c r="AK343" s="691">
        <v>0.5</v>
      </c>
      <c r="AL343" s="692"/>
      <c r="AM343" s="692"/>
      <c r="AN343" s="692"/>
      <c r="AO343" s="692"/>
      <c r="AP343" s="692"/>
      <c r="AQ343" s="685" t="s">
        <v>336</v>
      </c>
      <c r="AR343" s="686"/>
      <c r="AS343" s="686"/>
      <c r="AT343" s="687"/>
      <c r="AU343" s="685" t="s">
        <v>336</v>
      </c>
      <c r="AV343" s="686"/>
      <c r="AW343" s="686"/>
      <c r="AX343" s="687"/>
    </row>
    <row r="344" spans="1:50" ht="24" customHeight="1" x14ac:dyDescent="0.15">
      <c r="A344" s="667">
        <v>7</v>
      </c>
      <c r="B344" s="667">
        <v>1</v>
      </c>
      <c r="C344" s="693" t="s">
        <v>349</v>
      </c>
      <c r="D344" s="694"/>
      <c r="E344" s="694"/>
      <c r="F344" s="694"/>
      <c r="G344" s="694"/>
      <c r="H344" s="694"/>
      <c r="I344" s="694"/>
      <c r="J344" s="694"/>
      <c r="K344" s="694"/>
      <c r="L344" s="668"/>
      <c r="M344" s="693" t="s">
        <v>269</v>
      </c>
      <c r="N344" s="694"/>
      <c r="O344" s="694"/>
      <c r="P344" s="694"/>
      <c r="Q344" s="694"/>
      <c r="R344" s="694"/>
      <c r="S344" s="694"/>
      <c r="T344" s="694"/>
      <c r="U344" s="694"/>
      <c r="V344" s="694"/>
      <c r="W344" s="694"/>
      <c r="X344" s="694"/>
      <c r="Y344" s="694"/>
      <c r="Z344" s="694"/>
      <c r="AA344" s="694"/>
      <c r="AB344" s="694"/>
      <c r="AC344" s="694"/>
      <c r="AD344" s="694"/>
      <c r="AE344" s="694"/>
      <c r="AF344" s="694"/>
      <c r="AG344" s="694"/>
      <c r="AH344" s="694"/>
      <c r="AI344" s="694"/>
      <c r="AJ344" s="668"/>
      <c r="AK344" s="691">
        <v>0.4</v>
      </c>
      <c r="AL344" s="692"/>
      <c r="AM344" s="692"/>
      <c r="AN344" s="692"/>
      <c r="AO344" s="692"/>
      <c r="AP344" s="692"/>
      <c r="AQ344" s="685" t="s">
        <v>336</v>
      </c>
      <c r="AR344" s="686"/>
      <c r="AS344" s="686"/>
      <c r="AT344" s="687"/>
      <c r="AU344" s="685" t="s">
        <v>336</v>
      </c>
      <c r="AV344" s="686"/>
      <c r="AW344" s="686"/>
      <c r="AX344" s="687"/>
    </row>
    <row r="345" spans="1:50" ht="24" customHeight="1" x14ac:dyDescent="0.15">
      <c r="A345" s="667">
        <v>8</v>
      </c>
      <c r="B345" s="667">
        <v>1</v>
      </c>
      <c r="C345" s="693" t="s">
        <v>350</v>
      </c>
      <c r="D345" s="694"/>
      <c r="E345" s="694"/>
      <c r="F345" s="694"/>
      <c r="G345" s="694"/>
      <c r="H345" s="694"/>
      <c r="I345" s="694"/>
      <c r="J345" s="694"/>
      <c r="K345" s="694"/>
      <c r="L345" s="668"/>
      <c r="M345" s="693" t="s">
        <v>269</v>
      </c>
      <c r="N345" s="694"/>
      <c r="O345" s="694"/>
      <c r="P345" s="694"/>
      <c r="Q345" s="694"/>
      <c r="R345" s="694"/>
      <c r="S345" s="694"/>
      <c r="T345" s="694"/>
      <c r="U345" s="694"/>
      <c r="V345" s="694"/>
      <c r="W345" s="694"/>
      <c r="X345" s="694"/>
      <c r="Y345" s="694"/>
      <c r="Z345" s="694"/>
      <c r="AA345" s="694"/>
      <c r="AB345" s="694"/>
      <c r="AC345" s="694"/>
      <c r="AD345" s="694"/>
      <c r="AE345" s="694"/>
      <c r="AF345" s="694"/>
      <c r="AG345" s="694"/>
      <c r="AH345" s="694"/>
      <c r="AI345" s="694"/>
      <c r="AJ345" s="668"/>
      <c r="AK345" s="691">
        <v>0.4</v>
      </c>
      <c r="AL345" s="692"/>
      <c r="AM345" s="692"/>
      <c r="AN345" s="692"/>
      <c r="AO345" s="692"/>
      <c r="AP345" s="692"/>
      <c r="AQ345" s="685" t="s">
        <v>336</v>
      </c>
      <c r="AR345" s="686"/>
      <c r="AS345" s="686"/>
      <c r="AT345" s="687"/>
      <c r="AU345" s="685" t="s">
        <v>336</v>
      </c>
      <c r="AV345" s="686"/>
      <c r="AW345" s="686"/>
      <c r="AX345" s="687"/>
    </row>
    <row r="346" spans="1:50" ht="24" customHeight="1" x14ac:dyDescent="0.15">
      <c r="A346" s="667">
        <v>9</v>
      </c>
      <c r="B346" s="667">
        <v>1</v>
      </c>
      <c r="C346" s="693" t="s">
        <v>351</v>
      </c>
      <c r="D346" s="694"/>
      <c r="E346" s="694"/>
      <c r="F346" s="694"/>
      <c r="G346" s="694"/>
      <c r="H346" s="694"/>
      <c r="I346" s="694"/>
      <c r="J346" s="694"/>
      <c r="K346" s="694"/>
      <c r="L346" s="668"/>
      <c r="M346" s="693" t="s">
        <v>269</v>
      </c>
      <c r="N346" s="694"/>
      <c r="O346" s="694"/>
      <c r="P346" s="694"/>
      <c r="Q346" s="694"/>
      <c r="R346" s="694"/>
      <c r="S346" s="694"/>
      <c r="T346" s="694"/>
      <c r="U346" s="694"/>
      <c r="V346" s="694"/>
      <c r="W346" s="694"/>
      <c r="X346" s="694"/>
      <c r="Y346" s="694"/>
      <c r="Z346" s="694"/>
      <c r="AA346" s="694"/>
      <c r="AB346" s="694"/>
      <c r="AC346" s="694"/>
      <c r="AD346" s="694"/>
      <c r="AE346" s="694"/>
      <c r="AF346" s="694"/>
      <c r="AG346" s="694"/>
      <c r="AH346" s="694"/>
      <c r="AI346" s="694"/>
      <c r="AJ346" s="668"/>
      <c r="AK346" s="691">
        <v>0.4</v>
      </c>
      <c r="AL346" s="692"/>
      <c r="AM346" s="692"/>
      <c r="AN346" s="692"/>
      <c r="AO346" s="692"/>
      <c r="AP346" s="692"/>
      <c r="AQ346" s="685" t="s">
        <v>336</v>
      </c>
      <c r="AR346" s="686"/>
      <c r="AS346" s="686"/>
      <c r="AT346" s="687"/>
      <c r="AU346" s="685" t="s">
        <v>336</v>
      </c>
      <c r="AV346" s="686"/>
      <c r="AW346" s="686"/>
      <c r="AX346" s="687"/>
    </row>
    <row r="347" spans="1:50" ht="24" customHeight="1" x14ac:dyDescent="0.15">
      <c r="A347" s="667">
        <v>10</v>
      </c>
      <c r="B347" s="667">
        <v>1</v>
      </c>
      <c r="C347" s="693" t="s">
        <v>352</v>
      </c>
      <c r="D347" s="694"/>
      <c r="E347" s="694"/>
      <c r="F347" s="694"/>
      <c r="G347" s="694"/>
      <c r="H347" s="694"/>
      <c r="I347" s="694"/>
      <c r="J347" s="694"/>
      <c r="K347" s="694"/>
      <c r="L347" s="668"/>
      <c r="M347" s="693" t="s">
        <v>269</v>
      </c>
      <c r="N347" s="694"/>
      <c r="O347" s="694"/>
      <c r="P347" s="694"/>
      <c r="Q347" s="694"/>
      <c r="R347" s="694"/>
      <c r="S347" s="694"/>
      <c r="T347" s="694"/>
      <c r="U347" s="694"/>
      <c r="V347" s="694"/>
      <c r="W347" s="694"/>
      <c r="X347" s="694"/>
      <c r="Y347" s="694"/>
      <c r="Z347" s="694"/>
      <c r="AA347" s="694"/>
      <c r="AB347" s="694"/>
      <c r="AC347" s="694"/>
      <c r="AD347" s="694"/>
      <c r="AE347" s="694"/>
      <c r="AF347" s="694"/>
      <c r="AG347" s="694"/>
      <c r="AH347" s="694"/>
      <c r="AI347" s="694"/>
      <c r="AJ347" s="668"/>
      <c r="AK347" s="691">
        <v>0.3</v>
      </c>
      <c r="AL347" s="692"/>
      <c r="AM347" s="692"/>
      <c r="AN347" s="692"/>
      <c r="AO347" s="692"/>
      <c r="AP347" s="692"/>
      <c r="AQ347" s="685" t="s">
        <v>336</v>
      </c>
      <c r="AR347" s="686"/>
      <c r="AS347" s="686"/>
      <c r="AT347" s="687"/>
      <c r="AU347" s="685" t="s">
        <v>336</v>
      </c>
      <c r="AV347" s="686"/>
      <c r="AW347" s="686"/>
      <c r="AX347" s="687"/>
    </row>
    <row r="349" spans="1:50" x14ac:dyDescent="0.15">
      <c r="B349" s="15" t="s">
        <v>332</v>
      </c>
    </row>
    <row r="350" spans="1:50" ht="24" customHeight="1" x14ac:dyDescent="0.15">
      <c r="A350" s="667"/>
      <c r="B350" s="667"/>
      <c r="C350" s="154" t="s">
        <v>83</v>
      </c>
      <c r="D350" s="155"/>
      <c r="E350" s="155"/>
      <c r="F350" s="155"/>
      <c r="G350" s="155"/>
      <c r="H350" s="155"/>
      <c r="I350" s="155"/>
      <c r="J350" s="155"/>
      <c r="K350" s="155"/>
      <c r="L350" s="156"/>
      <c r="M350" s="154" t="s">
        <v>84</v>
      </c>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6"/>
      <c r="AK350" s="364" t="s">
        <v>85</v>
      </c>
      <c r="AL350" s="363"/>
      <c r="AM350" s="363"/>
      <c r="AN350" s="363"/>
      <c r="AO350" s="363"/>
      <c r="AP350" s="363"/>
      <c r="AQ350" s="363" t="s">
        <v>86</v>
      </c>
      <c r="AR350" s="363"/>
      <c r="AS350" s="363"/>
      <c r="AT350" s="363"/>
      <c r="AU350" s="154" t="s">
        <v>87</v>
      </c>
      <c r="AV350" s="155"/>
      <c r="AW350" s="155"/>
      <c r="AX350" s="668"/>
    </row>
    <row r="351" spans="1:50" ht="24" customHeight="1" x14ac:dyDescent="0.15">
      <c r="A351" s="667">
        <v>1</v>
      </c>
      <c r="B351" s="667">
        <v>1</v>
      </c>
      <c r="C351" s="711" t="s">
        <v>255</v>
      </c>
      <c r="D351" s="712"/>
      <c r="E351" s="712"/>
      <c r="F351" s="712"/>
      <c r="G351" s="712"/>
      <c r="H351" s="712"/>
      <c r="I351" s="712"/>
      <c r="J351" s="712"/>
      <c r="K351" s="712"/>
      <c r="L351" s="713"/>
      <c r="M351" s="775" t="s">
        <v>298</v>
      </c>
      <c r="N351" s="670"/>
      <c r="O351" s="670"/>
      <c r="P351" s="670"/>
      <c r="Q351" s="670"/>
      <c r="R351" s="670"/>
      <c r="S351" s="670"/>
      <c r="T351" s="670"/>
      <c r="U351" s="670"/>
      <c r="V351" s="670"/>
      <c r="W351" s="670"/>
      <c r="X351" s="670"/>
      <c r="Y351" s="670"/>
      <c r="Z351" s="670"/>
      <c r="AA351" s="670"/>
      <c r="AB351" s="670"/>
      <c r="AC351" s="670"/>
      <c r="AD351" s="670"/>
      <c r="AE351" s="670"/>
      <c r="AF351" s="670"/>
      <c r="AG351" s="670"/>
      <c r="AH351" s="670"/>
      <c r="AI351" s="670"/>
      <c r="AJ351" s="671"/>
      <c r="AK351" s="691">
        <v>0.2</v>
      </c>
      <c r="AL351" s="692"/>
      <c r="AM351" s="692"/>
      <c r="AN351" s="692"/>
      <c r="AO351" s="692"/>
      <c r="AP351" s="692"/>
      <c r="AQ351" s="695" t="s">
        <v>275</v>
      </c>
      <c r="AR351" s="696"/>
      <c r="AS351" s="696"/>
      <c r="AT351" s="697"/>
      <c r="AU351" s="685" t="s">
        <v>336</v>
      </c>
      <c r="AV351" s="686"/>
      <c r="AW351" s="686"/>
      <c r="AX351" s="687"/>
    </row>
    <row r="352" spans="1:50" ht="24" customHeight="1" x14ac:dyDescent="0.15">
      <c r="A352" s="667">
        <v>2</v>
      </c>
      <c r="B352" s="667">
        <v>1</v>
      </c>
      <c r="C352" s="669" t="s">
        <v>276</v>
      </c>
      <c r="D352" s="786"/>
      <c r="E352" s="786"/>
      <c r="F352" s="786"/>
      <c r="G352" s="786"/>
      <c r="H352" s="786"/>
      <c r="I352" s="786"/>
      <c r="J352" s="786"/>
      <c r="K352" s="786"/>
      <c r="L352" s="787"/>
      <c r="M352" s="775" t="s">
        <v>298</v>
      </c>
      <c r="N352" s="670"/>
      <c r="O352" s="670"/>
      <c r="P352" s="670"/>
      <c r="Q352" s="670"/>
      <c r="R352" s="670"/>
      <c r="S352" s="670"/>
      <c r="T352" s="670"/>
      <c r="U352" s="670"/>
      <c r="V352" s="670"/>
      <c r="W352" s="670"/>
      <c r="X352" s="670"/>
      <c r="Y352" s="670"/>
      <c r="Z352" s="670"/>
      <c r="AA352" s="670"/>
      <c r="AB352" s="670"/>
      <c r="AC352" s="670"/>
      <c r="AD352" s="670"/>
      <c r="AE352" s="670"/>
      <c r="AF352" s="670"/>
      <c r="AG352" s="670"/>
      <c r="AH352" s="670"/>
      <c r="AI352" s="670"/>
      <c r="AJ352" s="671"/>
      <c r="AK352" s="691">
        <v>0.1</v>
      </c>
      <c r="AL352" s="692"/>
      <c r="AM352" s="692"/>
      <c r="AN352" s="692"/>
      <c r="AO352" s="692"/>
      <c r="AP352" s="692"/>
      <c r="AQ352" s="695" t="s">
        <v>275</v>
      </c>
      <c r="AR352" s="696"/>
      <c r="AS352" s="696"/>
      <c r="AT352" s="697"/>
      <c r="AU352" s="685" t="s">
        <v>336</v>
      </c>
      <c r="AV352" s="686"/>
      <c r="AW352" s="686"/>
      <c r="AX352" s="687"/>
    </row>
    <row r="353" spans="1:50" ht="24" customHeight="1" x14ac:dyDescent="0.15">
      <c r="A353" s="667">
        <v>3</v>
      </c>
      <c r="B353" s="667">
        <v>1</v>
      </c>
      <c r="C353" s="775" t="s">
        <v>256</v>
      </c>
      <c r="D353" s="670"/>
      <c r="E353" s="670"/>
      <c r="F353" s="670"/>
      <c r="G353" s="670"/>
      <c r="H353" s="670"/>
      <c r="I353" s="670"/>
      <c r="J353" s="670"/>
      <c r="K353" s="670"/>
      <c r="L353" s="671"/>
      <c r="M353" s="775" t="s">
        <v>298</v>
      </c>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0"/>
      <c r="AI353" s="670"/>
      <c r="AJ353" s="671"/>
      <c r="AK353" s="691">
        <v>0.05</v>
      </c>
      <c r="AL353" s="692"/>
      <c r="AM353" s="692"/>
      <c r="AN353" s="692"/>
      <c r="AO353" s="692"/>
      <c r="AP353" s="692"/>
      <c r="AQ353" s="695" t="s">
        <v>275</v>
      </c>
      <c r="AR353" s="696"/>
      <c r="AS353" s="696"/>
      <c r="AT353" s="697"/>
      <c r="AU353" s="685" t="s">
        <v>336</v>
      </c>
      <c r="AV353" s="686"/>
      <c r="AW353" s="686"/>
      <c r="AX353" s="687"/>
    </row>
    <row r="354" spans="1:50" ht="24" customHeight="1" x14ac:dyDescent="0.15">
      <c r="A354" s="667">
        <v>4</v>
      </c>
      <c r="B354" s="667">
        <v>1</v>
      </c>
      <c r="C354" s="693" t="s">
        <v>250</v>
      </c>
      <c r="D354" s="694"/>
      <c r="E354" s="694"/>
      <c r="F354" s="694"/>
      <c r="G354" s="694"/>
      <c r="H354" s="694"/>
      <c r="I354" s="694"/>
      <c r="J354" s="694"/>
      <c r="K354" s="694"/>
      <c r="L354" s="668"/>
      <c r="M354" s="775" t="s">
        <v>298</v>
      </c>
      <c r="N354" s="670"/>
      <c r="O354" s="670"/>
      <c r="P354" s="670"/>
      <c r="Q354" s="670"/>
      <c r="R354" s="670"/>
      <c r="S354" s="670"/>
      <c r="T354" s="670"/>
      <c r="U354" s="670"/>
      <c r="V354" s="670"/>
      <c r="W354" s="670"/>
      <c r="X354" s="670"/>
      <c r="Y354" s="670"/>
      <c r="Z354" s="670"/>
      <c r="AA354" s="670"/>
      <c r="AB354" s="670"/>
      <c r="AC354" s="670"/>
      <c r="AD354" s="670"/>
      <c r="AE354" s="670"/>
      <c r="AF354" s="670"/>
      <c r="AG354" s="670"/>
      <c r="AH354" s="670"/>
      <c r="AI354" s="670"/>
      <c r="AJ354" s="671"/>
      <c r="AK354" s="691">
        <v>0.05</v>
      </c>
      <c r="AL354" s="692"/>
      <c r="AM354" s="692"/>
      <c r="AN354" s="692"/>
      <c r="AO354" s="692"/>
      <c r="AP354" s="692"/>
      <c r="AQ354" s="695" t="s">
        <v>275</v>
      </c>
      <c r="AR354" s="696"/>
      <c r="AS354" s="696"/>
      <c r="AT354" s="697"/>
      <c r="AU354" s="685" t="s">
        <v>336</v>
      </c>
      <c r="AV354" s="686"/>
      <c r="AW354" s="686"/>
      <c r="AX354" s="687"/>
    </row>
    <row r="355" spans="1:50" ht="24" customHeight="1" x14ac:dyDescent="0.15">
      <c r="A355" s="667">
        <v>5</v>
      </c>
      <c r="B355" s="667">
        <v>1</v>
      </c>
      <c r="C355" s="693" t="s">
        <v>251</v>
      </c>
      <c r="D355" s="694"/>
      <c r="E355" s="694"/>
      <c r="F355" s="694"/>
      <c r="G355" s="694"/>
      <c r="H355" s="694"/>
      <c r="I355" s="694"/>
      <c r="J355" s="694"/>
      <c r="K355" s="694"/>
      <c r="L355" s="668"/>
      <c r="M355" s="775" t="s">
        <v>298</v>
      </c>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0"/>
      <c r="AJ355" s="671"/>
      <c r="AK355" s="691">
        <v>0.05</v>
      </c>
      <c r="AL355" s="692"/>
      <c r="AM355" s="692"/>
      <c r="AN355" s="692"/>
      <c r="AO355" s="692"/>
      <c r="AP355" s="692"/>
      <c r="AQ355" s="695" t="s">
        <v>275</v>
      </c>
      <c r="AR355" s="696"/>
      <c r="AS355" s="696"/>
      <c r="AT355" s="697"/>
      <c r="AU355" s="685" t="s">
        <v>336</v>
      </c>
      <c r="AV355" s="686"/>
      <c r="AW355" s="686"/>
      <c r="AX355" s="687"/>
    </row>
    <row r="356" spans="1:50" ht="24" customHeight="1" x14ac:dyDescent="0.15">
      <c r="A356" s="667">
        <v>6</v>
      </c>
      <c r="B356" s="667">
        <v>1</v>
      </c>
      <c r="C356" s="693" t="s">
        <v>252</v>
      </c>
      <c r="D356" s="694"/>
      <c r="E356" s="694"/>
      <c r="F356" s="694"/>
      <c r="G356" s="694"/>
      <c r="H356" s="694"/>
      <c r="I356" s="694"/>
      <c r="J356" s="694"/>
      <c r="K356" s="694"/>
      <c r="L356" s="668"/>
      <c r="M356" s="775" t="s">
        <v>298</v>
      </c>
      <c r="N356" s="670"/>
      <c r="O356" s="670"/>
      <c r="P356" s="670"/>
      <c r="Q356" s="670"/>
      <c r="R356" s="670"/>
      <c r="S356" s="670"/>
      <c r="T356" s="670"/>
      <c r="U356" s="670"/>
      <c r="V356" s="670"/>
      <c r="W356" s="670"/>
      <c r="X356" s="670"/>
      <c r="Y356" s="670"/>
      <c r="Z356" s="670"/>
      <c r="AA356" s="670"/>
      <c r="AB356" s="670"/>
      <c r="AC356" s="670"/>
      <c r="AD356" s="670"/>
      <c r="AE356" s="670"/>
      <c r="AF356" s="670"/>
      <c r="AG356" s="670"/>
      <c r="AH356" s="670"/>
      <c r="AI356" s="670"/>
      <c r="AJ356" s="671"/>
      <c r="AK356" s="691">
        <v>0.03</v>
      </c>
      <c r="AL356" s="692"/>
      <c r="AM356" s="692"/>
      <c r="AN356" s="692"/>
      <c r="AO356" s="692"/>
      <c r="AP356" s="692"/>
      <c r="AQ356" s="695" t="s">
        <v>275</v>
      </c>
      <c r="AR356" s="696"/>
      <c r="AS356" s="696"/>
      <c r="AT356" s="697"/>
      <c r="AU356" s="685" t="s">
        <v>336</v>
      </c>
      <c r="AV356" s="686"/>
      <c r="AW356" s="686"/>
      <c r="AX356" s="687"/>
    </row>
    <row r="357" spans="1:50" ht="24" customHeight="1" x14ac:dyDescent="0.15">
      <c r="A357" s="667">
        <v>7</v>
      </c>
      <c r="B357" s="667">
        <v>1</v>
      </c>
      <c r="C357" s="775" t="s">
        <v>294</v>
      </c>
      <c r="D357" s="670"/>
      <c r="E357" s="670"/>
      <c r="F357" s="670"/>
      <c r="G357" s="670"/>
      <c r="H357" s="670"/>
      <c r="I357" s="670"/>
      <c r="J357" s="670"/>
      <c r="K357" s="670"/>
      <c r="L357" s="671"/>
      <c r="M357" s="775" t="s">
        <v>299</v>
      </c>
      <c r="N357" s="670"/>
      <c r="O357" s="670"/>
      <c r="P357" s="670"/>
      <c r="Q357" s="670"/>
      <c r="R357" s="670"/>
      <c r="S357" s="670"/>
      <c r="T357" s="670"/>
      <c r="U357" s="670"/>
      <c r="V357" s="670"/>
      <c r="W357" s="670"/>
      <c r="X357" s="670"/>
      <c r="Y357" s="670"/>
      <c r="Z357" s="670"/>
      <c r="AA357" s="670"/>
      <c r="AB357" s="670"/>
      <c r="AC357" s="670"/>
      <c r="AD357" s="670"/>
      <c r="AE357" s="670"/>
      <c r="AF357" s="670"/>
      <c r="AG357" s="670"/>
      <c r="AH357" s="670"/>
      <c r="AI357" s="670"/>
      <c r="AJ357" s="671"/>
      <c r="AK357" s="691">
        <v>0.02</v>
      </c>
      <c r="AL357" s="692"/>
      <c r="AM357" s="692"/>
      <c r="AN357" s="692"/>
      <c r="AO357" s="692"/>
      <c r="AP357" s="692"/>
      <c r="AQ357" s="695" t="s">
        <v>275</v>
      </c>
      <c r="AR357" s="696"/>
      <c r="AS357" s="696"/>
      <c r="AT357" s="697"/>
      <c r="AU357" s="685" t="s">
        <v>336</v>
      </c>
      <c r="AV357" s="686"/>
      <c r="AW357" s="686"/>
      <c r="AX357" s="687"/>
    </row>
    <row r="358" spans="1:50" ht="24" customHeight="1" x14ac:dyDescent="0.15">
      <c r="A358" s="667">
        <v>8</v>
      </c>
      <c r="B358" s="667">
        <v>1</v>
      </c>
      <c r="C358" s="775" t="s">
        <v>295</v>
      </c>
      <c r="D358" s="670"/>
      <c r="E358" s="670"/>
      <c r="F358" s="670"/>
      <c r="G358" s="670"/>
      <c r="H358" s="670"/>
      <c r="I358" s="670"/>
      <c r="J358" s="670"/>
      <c r="K358" s="670"/>
      <c r="L358" s="671"/>
      <c r="M358" s="775" t="s">
        <v>298</v>
      </c>
      <c r="N358" s="670"/>
      <c r="O358" s="670"/>
      <c r="P358" s="670"/>
      <c r="Q358" s="670"/>
      <c r="R358" s="670"/>
      <c r="S358" s="670"/>
      <c r="T358" s="670"/>
      <c r="U358" s="670"/>
      <c r="V358" s="670"/>
      <c r="W358" s="670"/>
      <c r="X358" s="670"/>
      <c r="Y358" s="670"/>
      <c r="Z358" s="670"/>
      <c r="AA358" s="670"/>
      <c r="AB358" s="670"/>
      <c r="AC358" s="670"/>
      <c r="AD358" s="670"/>
      <c r="AE358" s="670"/>
      <c r="AF358" s="670"/>
      <c r="AG358" s="670"/>
      <c r="AH358" s="670"/>
      <c r="AI358" s="670"/>
      <c r="AJ358" s="671"/>
      <c r="AK358" s="691">
        <v>0.02</v>
      </c>
      <c r="AL358" s="692"/>
      <c r="AM358" s="692"/>
      <c r="AN358" s="692"/>
      <c r="AO358" s="692"/>
      <c r="AP358" s="692"/>
      <c r="AQ358" s="695" t="s">
        <v>275</v>
      </c>
      <c r="AR358" s="696"/>
      <c r="AS358" s="696"/>
      <c r="AT358" s="697"/>
      <c r="AU358" s="685" t="s">
        <v>336</v>
      </c>
      <c r="AV358" s="686"/>
      <c r="AW358" s="686"/>
      <c r="AX358" s="687"/>
    </row>
    <row r="359" spans="1:50" ht="24" customHeight="1" x14ac:dyDescent="0.15">
      <c r="A359" s="667">
        <v>9</v>
      </c>
      <c r="B359" s="667">
        <v>1</v>
      </c>
      <c r="C359" s="775" t="s">
        <v>296</v>
      </c>
      <c r="D359" s="670"/>
      <c r="E359" s="670"/>
      <c r="F359" s="670"/>
      <c r="G359" s="670"/>
      <c r="H359" s="670"/>
      <c r="I359" s="670"/>
      <c r="J359" s="670"/>
      <c r="K359" s="670"/>
      <c r="L359" s="671"/>
      <c r="M359" s="775" t="s">
        <v>298</v>
      </c>
      <c r="N359" s="670"/>
      <c r="O359" s="670"/>
      <c r="P359" s="670"/>
      <c r="Q359" s="670"/>
      <c r="R359" s="670"/>
      <c r="S359" s="670"/>
      <c r="T359" s="670"/>
      <c r="U359" s="670"/>
      <c r="V359" s="670"/>
      <c r="W359" s="670"/>
      <c r="X359" s="670"/>
      <c r="Y359" s="670"/>
      <c r="Z359" s="670"/>
      <c r="AA359" s="670"/>
      <c r="AB359" s="670"/>
      <c r="AC359" s="670"/>
      <c r="AD359" s="670"/>
      <c r="AE359" s="670"/>
      <c r="AF359" s="670"/>
      <c r="AG359" s="670"/>
      <c r="AH359" s="670"/>
      <c r="AI359" s="670"/>
      <c r="AJ359" s="671"/>
      <c r="AK359" s="691">
        <v>0.02</v>
      </c>
      <c r="AL359" s="692"/>
      <c r="AM359" s="692"/>
      <c r="AN359" s="692"/>
      <c r="AO359" s="692"/>
      <c r="AP359" s="692"/>
      <c r="AQ359" s="695" t="s">
        <v>275</v>
      </c>
      <c r="AR359" s="696"/>
      <c r="AS359" s="696"/>
      <c r="AT359" s="697"/>
      <c r="AU359" s="685" t="s">
        <v>336</v>
      </c>
      <c r="AV359" s="686"/>
      <c r="AW359" s="686"/>
      <c r="AX359" s="687"/>
    </row>
    <row r="360" spans="1:50" ht="24" customHeight="1" x14ac:dyDescent="0.15">
      <c r="A360" s="667">
        <v>10</v>
      </c>
      <c r="B360" s="667">
        <v>1</v>
      </c>
      <c r="C360" s="775" t="s">
        <v>297</v>
      </c>
      <c r="D360" s="670"/>
      <c r="E360" s="670"/>
      <c r="F360" s="670"/>
      <c r="G360" s="670"/>
      <c r="H360" s="670"/>
      <c r="I360" s="670"/>
      <c r="J360" s="670"/>
      <c r="K360" s="670"/>
      <c r="L360" s="671"/>
      <c r="M360" s="775" t="s">
        <v>298</v>
      </c>
      <c r="N360" s="670"/>
      <c r="O360" s="670"/>
      <c r="P360" s="670"/>
      <c r="Q360" s="670"/>
      <c r="R360" s="670"/>
      <c r="S360" s="670"/>
      <c r="T360" s="670"/>
      <c r="U360" s="670"/>
      <c r="V360" s="670"/>
      <c r="W360" s="670"/>
      <c r="X360" s="670"/>
      <c r="Y360" s="670"/>
      <c r="Z360" s="670"/>
      <c r="AA360" s="670"/>
      <c r="AB360" s="670"/>
      <c r="AC360" s="670"/>
      <c r="AD360" s="670"/>
      <c r="AE360" s="670"/>
      <c r="AF360" s="670"/>
      <c r="AG360" s="670"/>
      <c r="AH360" s="670"/>
      <c r="AI360" s="670"/>
      <c r="AJ360" s="671"/>
      <c r="AK360" s="691">
        <v>0.02</v>
      </c>
      <c r="AL360" s="692"/>
      <c r="AM360" s="692"/>
      <c r="AN360" s="692"/>
      <c r="AO360" s="692"/>
      <c r="AP360" s="692"/>
      <c r="AQ360" s="695" t="s">
        <v>275</v>
      </c>
      <c r="AR360" s="696"/>
      <c r="AS360" s="696"/>
      <c r="AT360" s="697"/>
      <c r="AU360" s="685" t="s">
        <v>336</v>
      </c>
      <c r="AV360" s="686"/>
      <c r="AW360" s="686"/>
      <c r="AX360" s="687"/>
    </row>
    <row r="362" spans="1:50" x14ac:dyDescent="0.15">
      <c r="B362" s="15" t="s">
        <v>333</v>
      </c>
    </row>
    <row r="363" spans="1:50" ht="24" customHeight="1" x14ac:dyDescent="0.15">
      <c r="A363" s="667"/>
      <c r="B363" s="667"/>
      <c r="C363" s="154" t="s">
        <v>83</v>
      </c>
      <c r="D363" s="155"/>
      <c r="E363" s="155"/>
      <c r="F363" s="155"/>
      <c r="G363" s="155"/>
      <c r="H363" s="155"/>
      <c r="I363" s="155"/>
      <c r="J363" s="155"/>
      <c r="K363" s="155"/>
      <c r="L363" s="156"/>
      <c r="M363" s="154" t="s">
        <v>84</v>
      </c>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6"/>
      <c r="AK363" s="364" t="s">
        <v>85</v>
      </c>
      <c r="AL363" s="363"/>
      <c r="AM363" s="363"/>
      <c r="AN363" s="363"/>
      <c r="AO363" s="363"/>
      <c r="AP363" s="363"/>
      <c r="AQ363" s="363" t="s">
        <v>86</v>
      </c>
      <c r="AR363" s="363"/>
      <c r="AS363" s="363"/>
      <c r="AT363" s="363"/>
      <c r="AU363" s="154" t="s">
        <v>87</v>
      </c>
      <c r="AV363" s="155"/>
      <c r="AW363" s="155"/>
      <c r="AX363" s="668"/>
    </row>
    <row r="364" spans="1:50" ht="24" customHeight="1" x14ac:dyDescent="0.15">
      <c r="A364" s="667">
        <v>1</v>
      </c>
      <c r="B364" s="667">
        <v>1</v>
      </c>
      <c r="C364" s="693" t="s">
        <v>343</v>
      </c>
      <c r="D364" s="694"/>
      <c r="E364" s="694"/>
      <c r="F364" s="694"/>
      <c r="G364" s="694"/>
      <c r="H364" s="694"/>
      <c r="I364" s="694"/>
      <c r="J364" s="694"/>
      <c r="K364" s="694"/>
      <c r="L364" s="668"/>
      <c r="M364" s="693" t="s">
        <v>269</v>
      </c>
      <c r="N364" s="694"/>
      <c r="O364" s="694"/>
      <c r="P364" s="694"/>
      <c r="Q364" s="694"/>
      <c r="R364" s="694"/>
      <c r="S364" s="694"/>
      <c r="T364" s="694"/>
      <c r="U364" s="694"/>
      <c r="V364" s="694"/>
      <c r="W364" s="694"/>
      <c r="X364" s="694"/>
      <c r="Y364" s="694"/>
      <c r="Z364" s="694"/>
      <c r="AA364" s="694"/>
      <c r="AB364" s="694"/>
      <c r="AC364" s="694"/>
      <c r="AD364" s="694"/>
      <c r="AE364" s="694"/>
      <c r="AF364" s="694"/>
      <c r="AG364" s="694"/>
      <c r="AH364" s="694"/>
      <c r="AI364" s="694"/>
      <c r="AJ364" s="668"/>
      <c r="AK364" s="691">
        <v>0.3</v>
      </c>
      <c r="AL364" s="692"/>
      <c r="AM364" s="692"/>
      <c r="AN364" s="692"/>
      <c r="AO364" s="692"/>
      <c r="AP364" s="692"/>
      <c r="AQ364" s="685" t="s">
        <v>336</v>
      </c>
      <c r="AR364" s="686"/>
      <c r="AS364" s="686"/>
      <c r="AT364" s="687"/>
      <c r="AU364" s="685" t="s">
        <v>336</v>
      </c>
      <c r="AV364" s="686"/>
      <c r="AW364" s="686"/>
      <c r="AX364" s="687"/>
    </row>
    <row r="365" spans="1:50" ht="24" customHeight="1" x14ac:dyDescent="0.15">
      <c r="A365" s="667">
        <v>2</v>
      </c>
      <c r="B365" s="667">
        <v>1</v>
      </c>
      <c r="C365" s="693" t="s">
        <v>344</v>
      </c>
      <c r="D365" s="694"/>
      <c r="E365" s="694"/>
      <c r="F365" s="694"/>
      <c r="G365" s="694"/>
      <c r="H365" s="694"/>
      <c r="I365" s="694"/>
      <c r="J365" s="694"/>
      <c r="K365" s="694"/>
      <c r="L365" s="668"/>
      <c r="M365" s="693" t="s">
        <v>269</v>
      </c>
      <c r="N365" s="694"/>
      <c r="O365" s="694"/>
      <c r="P365" s="694"/>
      <c r="Q365" s="694"/>
      <c r="R365" s="694"/>
      <c r="S365" s="694"/>
      <c r="T365" s="694"/>
      <c r="U365" s="694"/>
      <c r="V365" s="694"/>
      <c r="W365" s="694"/>
      <c r="X365" s="694"/>
      <c r="Y365" s="694"/>
      <c r="Z365" s="694"/>
      <c r="AA365" s="694"/>
      <c r="AB365" s="694"/>
      <c r="AC365" s="694"/>
      <c r="AD365" s="694"/>
      <c r="AE365" s="694"/>
      <c r="AF365" s="694"/>
      <c r="AG365" s="694"/>
      <c r="AH365" s="694"/>
      <c r="AI365" s="694"/>
      <c r="AJ365" s="668"/>
      <c r="AK365" s="691">
        <v>0.3</v>
      </c>
      <c r="AL365" s="692"/>
      <c r="AM365" s="692"/>
      <c r="AN365" s="692"/>
      <c r="AO365" s="692"/>
      <c r="AP365" s="692"/>
      <c r="AQ365" s="685" t="s">
        <v>336</v>
      </c>
      <c r="AR365" s="686"/>
      <c r="AS365" s="686"/>
      <c r="AT365" s="687"/>
      <c r="AU365" s="685" t="s">
        <v>336</v>
      </c>
      <c r="AV365" s="686"/>
      <c r="AW365" s="686"/>
      <c r="AX365" s="687"/>
    </row>
    <row r="366" spans="1:50" ht="24" customHeight="1" x14ac:dyDescent="0.15">
      <c r="A366" s="667">
        <v>3</v>
      </c>
      <c r="B366" s="667">
        <v>1</v>
      </c>
      <c r="C366" s="693" t="s">
        <v>345</v>
      </c>
      <c r="D366" s="694"/>
      <c r="E366" s="694"/>
      <c r="F366" s="694"/>
      <c r="G366" s="694"/>
      <c r="H366" s="694"/>
      <c r="I366" s="694"/>
      <c r="J366" s="694"/>
      <c r="K366" s="694"/>
      <c r="L366" s="668"/>
      <c r="M366" s="693" t="s">
        <v>269</v>
      </c>
      <c r="N366" s="694"/>
      <c r="O366" s="694"/>
      <c r="P366" s="694"/>
      <c r="Q366" s="694"/>
      <c r="R366" s="694"/>
      <c r="S366" s="694"/>
      <c r="T366" s="694"/>
      <c r="U366" s="694"/>
      <c r="V366" s="694"/>
      <c r="W366" s="694"/>
      <c r="X366" s="694"/>
      <c r="Y366" s="694"/>
      <c r="Z366" s="694"/>
      <c r="AA366" s="694"/>
      <c r="AB366" s="694"/>
      <c r="AC366" s="694"/>
      <c r="AD366" s="694"/>
      <c r="AE366" s="694"/>
      <c r="AF366" s="694"/>
      <c r="AG366" s="694"/>
      <c r="AH366" s="694"/>
      <c r="AI366" s="694"/>
      <c r="AJ366" s="668"/>
      <c r="AK366" s="691">
        <v>0.2</v>
      </c>
      <c r="AL366" s="692"/>
      <c r="AM366" s="692"/>
      <c r="AN366" s="692"/>
      <c r="AO366" s="692"/>
      <c r="AP366" s="692"/>
      <c r="AQ366" s="685" t="s">
        <v>336</v>
      </c>
      <c r="AR366" s="686"/>
      <c r="AS366" s="686"/>
      <c r="AT366" s="687"/>
      <c r="AU366" s="685" t="s">
        <v>336</v>
      </c>
      <c r="AV366" s="686"/>
      <c r="AW366" s="686"/>
      <c r="AX366" s="687"/>
    </row>
    <row r="367" spans="1:50" ht="24" customHeight="1" x14ac:dyDescent="0.15">
      <c r="A367" s="667">
        <v>4</v>
      </c>
      <c r="B367" s="667">
        <v>1</v>
      </c>
      <c r="C367" s="693" t="s">
        <v>346</v>
      </c>
      <c r="D367" s="694"/>
      <c r="E367" s="694"/>
      <c r="F367" s="694"/>
      <c r="G367" s="694"/>
      <c r="H367" s="694"/>
      <c r="I367" s="694"/>
      <c r="J367" s="694"/>
      <c r="K367" s="694"/>
      <c r="L367" s="668"/>
      <c r="M367" s="693" t="s">
        <v>269</v>
      </c>
      <c r="N367" s="694"/>
      <c r="O367" s="694"/>
      <c r="P367" s="694"/>
      <c r="Q367" s="694"/>
      <c r="R367" s="694"/>
      <c r="S367" s="694"/>
      <c r="T367" s="694"/>
      <c r="U367" s="694"/>
      <c r="V367" s="694"/>
      <c r="W367" s="694"/>
      <c r="X367" s="694"/>
      <c r="Y367" s="694"/>
      <c r="Z367" s="694"/>
      <c r="AA367" s="694"/>
      <c r="AB367" s="694"/>
      <c r="AC367" s="694"/>
      <c r="AD367" s="694"/>
      <c r="AE367" s="694"/>
      <c r="AF367" s="694"/>
      <c r="AG367" s="694"/>
      <c r="AH367" s="694"/>
      <c r="AI367" s="694"/>
      <c r="AJ367" s="668"/>
      <c r="AK367" s="691">
        <v>0.2</v>
      </c>
      <c r="AL367" s="692"/>
      <c r="AM367" s="692"/>
      <c r="AN367" s="692"/>
      <c r="AO367" s="692"/>
      <c r="AP367" s="692"/>
      <c r="AQ367" s="685" t="s">
        <v>336</v>
      </c>
      <c r="AR367" s="686"/>
      <c r="AS367" s="686"/>
      <c r="AT367" s="687"/>
      <c r="AU367" s="685" t="s">
        <v>336</v>
      </c>
      <c r="AV367" s="686"/>
      <c r="AW367" s="686"/>
      <c r="AX367" s="687"/>
    </row>
    <row r="368" spans="1:50" ht="24" customHeight="1" x14ac:dyDescent="0.15">
      <c r="A368" s="667">
        <v>5</v>
      </c>
      <c r="B368" s="667">
        <v>1</v>
      </c>
      <c r="C368" s="693" t="s">
        <v>347</v>
      </c>
      <c r="D368" s="694"/>
      <c r="E368" s="694"/>
      <c r="F368" s="694"/>
      <c r="G368" s="694"/>
      <c r="H368" s="694"/>
      <c r="I368" s="694"/>
      <c r="J368" s="694"/>
      <c r="K368" s="694"/>
      <c r="L368" s="668"/>
      <c r="M368" s="693" t="s">
        <v>269</v>
      </c>
      <c r="N368" s="694"/>
      <c r="O368" s="694"/>
      <c r="P368" s="694"/>
      <c r="Q368" s="694"/>
      <c r="R368" s="694"/>
      <c r="S368" s="694"/>
      <c r="T368" s="694"/>
      <c r="U368" s="694"/>
      <c r="V368" s="694"/>
      <c r="W368" s="694"/>
      <c r="X368" s="694"/>
      <c r="Y368" s="694"/>
      <c r="Z368" s="694"/>
      <c r="AA368" s="694"/>
      <c r="AB368" s="694"/>
      <c r="AC368" s="694"/>
      <c r="AD368" s="694"/>
      <c r="AE368" s="694"/>
      <c r="AF368" s="694"/>
      <c r="AG368" s="694"/>
      <c r="AH368" s="694"/>
      <c r="AI368" s="694"/>
      <c r="AJ368" s="668"/>
      <c r="AK368" s="691">
        <v>0.2</v>
      </c>
      <c r="AL368" s="692"/>
      <c r="AM368" s="692"/>
      <c r="AN368" s="692"/>
      <c r="AO368" s="692"/>
      <c r="AP368" s="692"/>
      <c r="AQ368" s="685" t="s">
        <v>336</v>
      </c>
      <c r="AR368" s="686"/>
      <c r="AS368" s="686"/>
      <c r="AT368" s="687"/>
      <c r="AU368" s="685" t="s">
        <v>336</v>
      </c>
      <c r="AV368" s="686"/>
      <c r="AW368" s="686"/>
      <c r="AX368" s="687"/>
    </row>
    <row r="369" spans="1:50" ht="24" customHeight="1" x14ac:dyDescent="0.15">
      <c r="A369" s="667">
        <v>6</v>
      </c>
      <c r="B369" s="667">
        <v>1</v>
      </c>
      <c r="C369" s="693" t="s">
        <v>348</v>
      </c>
      <c r="D369" s="694"/>
      <c r="E369" s="694"/>
      <c r="F369" s="694"/>
      <c r="G369" s="694"/>
      <c r="H369" s="694"/>
      <c r="I369" s="694"/>
      <c r="J369" s="694"/>
      <c r="K369" s="694"/>
      <c r="L369" s="668"/>
      <c r="M369" s="693" t="s">
        <v>269</v>
      </c>
      <c r="N369" s="694"/>
      <c r="O369" s="694"/>
      <c r="P369" s="694"/>
      <c r="Q369" s="694"/>
      <c r="R369" s="694"/>
      <c r="S369" s="694"/>
      <c r="T369" s="694"/>
      <c r="U369" s="694"/>
      <c r="V369" s="694"/>
      <c r="W369" s="694"/>
      <c r="X369" s="694"/>
      <c r="Y369" s="694"/>
      <c r="Z369" s="694"/>
      <c r="AA369" s="694"/>
      <c r="AB369" s="694"/>
      <c r="AC369" s="694"/>
      <c r="AD369" s="694"/>
      <c r="AE369" s="694"/>
      <c r="AF369" s="694"/>
      <c r="AG369" s="694"/>
      <c r="AH369" s="694"/>
      <c r="AI369" s="694"/>
      <c r="AJ369" s="668"/>
      <c r="AK369" s="691">
        <v>0.2</v>
      </c>
      <c r="AL369" s="692"/>
      <c r="AM369" s="692"/>
      <c r="AN369" s="692"/>
      <c r="AO369" s="692"/>
      <c r="AP369" s="692"/>
      <c r="AQ369" s="685" t="s">
        <v>336</v>
      </c>
      <c r="AR369" s="686"/>
      <c r="AS369" s="686"/>
      <c r="AT369" s="687"/>
      <c r="AU369" s="685" t="s">
        <v>336</v>
      </c>
      <c r="AV369" s="686"/>
      <c r="AW369" s="686"/>
      <c r="AX369" s="687"/>
    </row>
    <row r="370" spans="1:50" ht="24" customHeight="1" x14ac:dyDescent="0.15">
      <c r="A370" s="667">
        <v>7</v>
      </c>
      <c r="B370" s="667">
        <v>1</v>
      </c>
      <c r="C370" s="693" t="s">
        <v>349</v>
      </c>
      <c r="D370" s="694"/>
      <c r="E370" s="694"/>
      <c r="F370" s="694"/>
      <c r="G370" s="694"/>
      <c r="H370" s="694"/>
      <c r="I370" s="694"/>
      <c r="J370" s="694"/>
      <c r="K370" s="694"/>
      <c r="L370" s="668"/>
      <c r="M370" s="693" t="s">
        <v>269</v>
      </c>
      <c r="N370" s="694"/>
      <c r="O370" s="694"/>
      <c r="P370" s="694"/>
      <c r="Q370" s="694"/>
      <c r="R370" s="694"/>
      <c r="S370" s="694"/>
      <c r="T370" s="694"/>
      <c r="U370" s="694"/>
      <c r="V370" s="694"/>
      <c r="W370" s="694"/>
      <c r="X370" s="694"/>
      <c r="Y370" s="694"/>
      <c r="Z370" s="694"/>
      <c r="AA370" s="694"/>
      <c r="AB370" s="694"/>
      <c r="AC370" s="694"/>
      <c r="AD370" s="694"/>
      <c r="AE370" s="694"/>
      <c r="AF370" s="694"/>
      <c r="AG370" s="694"/>
      <c r="AH370" s="694"/>
      <c r="AI370" s="694"/>
      <c r="AJ370" s="668"/>
      <c r="AK370" s="691">
        <v>0.2</v>
      </c>
      <c r="AL370" s="692"/>
      <c r="AM370" s="692"/>
      <c r="AN370" s="692"/>
      <c r="AO370" s="692"/>
      <c r="AP370" s="692"/>
      <c r="AQ370" s="685" t="s">
        <v>336</v>
      </c>
      <c r="AR370" s="686"/>
      <c r="AS370" s="686"/>
      <c r="AT370" s="687"/>
      <c r="AU370" s="685" t="s">
        <v>336</v>
      </c>
      <c r="AV370" s="686"/>
      <c r="AW370" s="686"/>
      <c r="AX370" s="687"/>
    </row>
    <row r="371" spans="1:50" ht="24" customHeight="1" x14ac:dyDescent="0.15">
      <c r="A371" s="667">
        <v>8</v>
      </c>
      <c r="B371" s="667">
        <v>1</v>
      </c>
      <c r="C371" s="693" t="s">
        <v>350</v>
      </c>
      <c r="D371" s="694"/>
      <c r="E371" s="694"/>
      <c r="F371" s="694"/>
      <c r="G371" s="694"/>
      <c r="H371" s="694"/>
      <c r="I371" s="694"/>
      <c r="J371" s="694"/>
      <c r="K371" s="694"/>
      <c r="L371" s="668"/>
      <c r="M371" s="693" t="s">
        <v>269</v>
      </c>
      <c r="N371" s="694"/>
      <c r="O371" s="694"/>
      <c r="P371" s="694"/>
      <c r="Q371" s="694"/>
      <c r="R371" s="694"/>
      <c r="S371" s="694"/>
      <c r="T371" s="694"/>
      <c r="U371" s="694"/>
      <c r="V371" s="694"/>
      <c r="W371" s="694"/>
      <c r="X371" s="694"/>
      <c r="Y371" s="694"/>
      <c r="Z371" s="694"/>
      <c r="AA371" s="694"/>
      <c r="AB371" s="694"/>
      <c r="AC371" s="694"/>
      <c r="AD371" s="694"/>
      <c r="AE371" s="694"/>
      <c r="AF371" s="694"/>
      <c r="AG371" s="694"/>
      <c r="AH371" s="694"/>
      <c r="AI371" s="694"/>
      <c r="AJ371" s="668"/>
      <c r="AK371" s="691">
        <v>0.1</v>
      </c>
      <c r="AL371" s="692"/>
      <c r="AM371" s="692"/>
      <c r="AN371" s="692"/>
      <c r="AO371" s="692"/>
      <c r="AP371" s="692"/>
      <c r="AQ371" s="685" t="s">
        <v>336</v>
      </c>
      <c r="AR371" s="686"/>
      <c r="AS371" s="686"/>
      <c r="AT371" s="687"/>
      <c r="AU371" s="685" t="s">
        <v>336</v>
      </c>
      <c r="AV371" s="686"/>
      <c r="AW371" s="686"/>
      <c r="AX371" s="687"/>
    </row>
    <row r="372" spans="1:50" ht="24" customHeight="1" x14ac:dyDescent="0.15">
      <c r="A372" s="667">
        <v>9</v>
      </c>
      <c r="B372" s="667">
        <v>1</v>
      </c>
      <c r="C372" s="693" t="s">
        <v>351</v>
      </c>
      <c r="D372" s="694"/>
      <c r="E372" s="694"/>
      <c r="F372" s="694"/>
      <c r="G372" s="694"/>
      <c r="H372" s="694"/>
      <c r="I372" s="694"/>
      <c r="J372" s="694"/>
      <c r="K372" s="694"/>
      <c r="L372" s="668"/>
      <c r="M372" s="693" t="s">
        <v>269</v>
      </c>
      <c r="N372" s="694"/>
      <c r="O372" s="694"/>
      <c r="P372" s="694"/>
      <c r="Q372" s="694"/>
      <c r="R372" s="694"/>
      <c r="S372" s="694"/>
      <c r="T372" s="694"/>
      <c r="U372" s="694"/>
      <c r="V372" s="694"/>
      <c r="W372" s="694"/>
      <c r="X372" s="694"/>
      <c r="Y372" s="694"/>
      <c r="Z372" s="694"/>
      <c r="AA372" s="694"/>
      <c r="AB372" s="694"/>
      <c r="AC372" s="694"/>
      <c r="AD372" s="694"/>
      <c r="AE372" s="694"/>
      <c r="AF372" s="694"/>
      <c r="AG372" s="694"/>
      <c r="AH372" s="694"/>
      <c r="AI372" s="694"/>
      <c r="AJ372" s="668"/>
      <c r="AK372" s="691">
        <v>0.1</v>
      </c>
      <c r="AL372" s="692"/>
      <c r="AM372" s="692"/>
      <c r="AN372" s="692"/>
      <c r="AO372" s="692"/>
      <c r="AP372" s="692"/>
      <c r="AQ372" s="685" t="s">
        <v>336</v>
      </c>
      <c r="AR372" s="686"/>
      <c r="AS372" s="686"/>
      <c r="AT372" s="687"/>
      <c r="AU372" s="685" t="s">
        <v>336</v>
      </c>
      <c r="AV372" s="686"/>
      <c r="AW372" s="686"/>
      <c r="AX372" s="687"/>
    </row>
    <row r="373" spans="1:50" ht="24" customHeight="1" x14ac:dyDescent="0.15">
      <c r="A373" s="667">
        <v>10</v>
      </c>
      <c r="B373" s="667">
        <v>1</v>
      </c>
      <c r="C373" s="693" t="s">
        <v>352</v>
      </c>
      <c r="D373" s="694"/>
      <c r="E373" s="694"/>
      <c r="F373" s="694"/>
      <c r="G373" s="694"/>
      <c r="H373" s="694"/>
      <c r="I373" s="694"/>
      <c r="J373" s="694"/>
      <c r="K373" s="694"/>
      <c r="L373" s="668"/>
      <c r="M373" s="693" t="s">
        <v>269</v>
      </c>
      <c r="N373" s="694"/>
      <c r="O373" s="694"/>
      <c r="P373" s="694"/>
      <c r="Q373" s="694"/>
      <c r="R373" s="694"/>
      <c r="S373" s="694"/>
      <c r="T373" s="694"/>
      <c r="U373" s="694"/>
      <c r="V373" s="694"/>
      <c r="W373" s="694"/>
      <c r="X373" s="694"/>
      <c r="Y373" s="694"/>
      <c r="Z373" s="694"/>
      <c r="AA373" s="694"/>
      <c r="AB373" s="694"/>
      <c r="AC373" s="694"/>
      <c r="AD373" s="694"/>
      <c r="AE373" s="694"/>
      <c r="AF373" s="694"/>
      <c r="AG373" s="694"/>
      <c r="AH373" s="694"/>
      <c r="AI373" s="694"/>
      <c r="AJ373" s="668"/>
      <c r="AK373" s="691">
        <v>0.1</v>
      </c>
      <c r="AL373" s="692"/>
      <c r="AM373" s="692"/>
      <c r="AN373" s="692"/>
      <c r="AO373" s="692"/>
      <c r="AP373" s="692"/>
      <c r="AQ373" s="685" t="s">
        <v>336</v>
      </c>
      <c r="AR373" s="686"/>
      <c r="AS373" s="686"/>
      <c r="AT373" s="687"/>
      <c r="AU373" s="685" t="s">
        <v>336</v>
      </c>
      <c r="AV373" s="686"/>
      <c r="AW373" s="686"/>
      <c r="AX373" s="687"/>
    </row>
    <row r="374" spans="1:50" s="72" customFormat="1" ht="24" customHeight="1" x14ac:dyDescent="0.1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8"/>
      <c r="AL374" s="17"/>
      <c r="AM374" s="17"/>
      <c r="AN374" s="17"/>
      <c r="AO374" s="17"/>
      <c r="AP374" s="17"/>
      <c r="AQ374" s="17"/>
      <c r="AR374" s="17"/>
      <c r="AS374" s="17"/>
      <c r="AT374" s="17"/>
      <c r="AU374" s="17"/>
      <c r="AV374" s="17"/>
      <c r="AW374" s="17"/>
      <c r="AX374" s="17"/>
    </row>
    <row r="375" spans="1:50" s="72" customFormat="1" ht="20.25" customHeight="1" thickBo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701" t="s">
        <v>88</v>
      </c>
      <c r="AR375" s="701"/>
      <c r="AS375" s="701"/>
      <c r="AT375" s="701"/>
      <c r="AU375" s="701"/>
      <c r="AV375" s="701"/>
      <c r="AW375" s="701"/>
      <c r="AX375" s="701"/>
    </row>
    <row r="376" spans="1:50" ht="25.15" customHeight="1" x14ac:dyDescent="0.15">
      <c r="A376" s="288" t="s">
        <v>89</v>
      </c>
      <c r="B376" s="289"/>
      <c r="C376" s="289"/>
      <c r="D376" s="289"/>
      <c r="E376" s="289"/>
      <c r="F376" s="702"/>
      <c r="G376" s="290" t="s">
        <v>118</v>
      </c>
      <c r="H376" s="703"/>
      <c r="I376" s="703"/>
      <c r="J376" s="703"/>
      <c r="K376" s="703"/>
      <c r="L376" s="703"/>
      <c r="M376" s="703"/>
      <c r="N376" s="703"/>
      <c r="O376" s="703"/>
      <c r="P376" s="703"/>
      <c r="Q376" s="703"/>
      <c r="R376" s="703"/>
      <c r="S376" s="703"/>
      <c r="T376" s="703"/>
      <c r="U376" s="703"/>
      <c r="V376" s="703"/>
      <c r="W376" s="703"/>
      <c r="X376" s="704"/>
      <c r="Y376" s="292" t="s">
        <v>4</v>
      </c>
      <c r="Z376" s="705"/>
      <c r="AA376" s="705"/>
      <c r="AB376" s="705"/>
      <c r="AC376" s="705"/>
      <c r="AD376" s="706"/>
      <c r="AE376" s="707" t="s">
        <v>101</v>
      </c>
      <c r="AF376" s="295"/>
      <c r="AG376" s="295"/>
      <c r="AH376" s="295"/>
      <c r="AI376" s="295"/>
      <c r="AJ376" s="295"/>
      <c r="AK376" s="295"/>
      <c r="AL376" s="295"/>
      <c r="AM376" s="295"/>
      <c r="AN376" s="295"/>
      <c r="AO376" s="295"/>
      <c r="AP376" s="708"/>
      <c r="AQ376" s="296" t="s">
        <v>5</v>
      </c>
      <c r="AR376" s="709"/>
      <c r="AS376" s="709"/>
      <c r="AT376" s="709"/>
      <c r="AU376" s="709"/>
      <c r="AV376" s="709"/>
      <c r="AW376" s="709"/>
      <c r="AX376" s="710"/>
    </row>
    <row r="377" spans="1:50" ht="30" customHeight="1" x14ac:dyDescent="0.15">
      <c r="A377" s="310" t="s">
        <v>6</v>
      </c>
      <c r="B377" s="731"/>
      <c r="C377" s="731"/>
      <c r="D377" s="731"/>
      <c r="E377" s="731"/>
      <c r="F377" s="732"/>
      <c r="G377" s="313" t="s">
        <v>98</v>
      </c>
      <c r="H377" s="314"/>
      <c r="I377" s="314"/>
      <c r="J377" s="314"/>
      <c r="K377" s="314"/>
      <c r="L377" s="314"/>
      <c r="M377" s="314"/>
      <c r="N377" s="314"/>
      <c r="O377" s="314"/>
      <c r="P377" s="314"/>
      <c r="Q377" s="314"/>
      <c r="R377" s="314"/>
      <c r="S377" s="314"/>
      <c r="T377" s="314"/>
      <c r="U377" s="314"/>
      <c r="V377" s="314"/>
      <c r="W377" s="314"/>
      <c r="X377" s="733"/>
      <c r="Y377" s="315" t="s">
        <v>7</v>
      </c>
      <c r="Z377" s="734"/>
      <c r="AA377" s="734"/>
      <c r="AB377" s="734"/>
      <c r="AC377" s="734"/>
      <c r="AD377" s="735"/>
      <c r="AE377" s="318" t="s">
        <v>102</v>
      </c>
      <c r="AF377" s="319"/>
      <c r="AG377" s="319"/>
      <c r="AH377" s="319"/>
      <c r="AI377" s="319"/>
      <c r="AJ377" s="319"/>
      <c r="AK377" s="319"/>
      <c r="AL377" s="319"/>
      <c r="AM377" s="319"/>
      <c r="AN377" s="319"/>
      <c r="AO377" s="319"/>
      <c r="AP377" s="320"/>
      <c r="AQ377" s="321" t="s">
        <v>103</v>
      </c>
      <c r="AR377" s="322"/>
      <c r="AS377" s="322"/>
      <c r="AT377" s="322"/>
      <c r="AU377" s="322"/>
      <c r="AV377" s="322"/>
      <c r="AW377" s="322"/>
      <c r="AX377" s="323"/>
    </row>
    <row r="378" spans="1:50" ht="30" customHeight="1" x14ac:dyDescent="0.15">
      <c r="A378" s="324" t="s">
        <v>8</v>
      </c>
      <c r="B378" s="325"/>
      <c r="C378" s="325"/>
      <c r="D378" s="325"/>
      <c r="E378" s="325"/>
      <c r="F378" s="717"/>
      <c r="G378" s="326" t="s">
        <v>99</v>
      </c>
      <c r="H378" s="718"/>
      <c r="I378" s="718"/>
      <c r="J378" s="718"/>
      <c r="K378" s="718"/>
      <c r="L378" s="718"/>
      <c r="M378" s="718"/>
      <c r="N378" s="718"/>
      <c r="O378" s="718"/>
      <c r="P378" s="718"/>
      <c r="Q378" s="718"/>
      <c r="R378" s="718"/>
      <c r="S378" s="718"/>
      <c r="T378" s="718"/>
      <c r="U378" s="718"/>
      <c r="V378" s="718"/>
      <c r="W378" s="718"/>
      <c r="X378" s="719"/>
      <c r="Y378" s="327" t="s">
        <v>9</v>
      </c>
      <c r="Z378" s="328"/>
      <c r="AA378" s="328"/>
      <c r="AB378" s="328"/>
      <c r="AC378" s="328"/>
      <c r="AD378" s="329"/>
      <c r="AE378" s="330" t="s">
        <v>104</v>
      </c>
      <c r="AF378" s="330"/>
      <c r="AG378" s="330"/>
      <c r="AH378" s="330"/>
      <c r="AI378" s="330"/>
      <c r="AJ378" s="330"/>
      <c r="AK378" s="330"/>
      <c r="AL378" s="330"/>
      <c r="AM378" s="330"/>
      <c r="AN378" s="330"/>
      <c r="AO378" s="330"/>
      <c r="AP378" s="330"/>
      <c r="AQ378" s="331"/>
      <c r="AR378" s="331"/>
      <c r="AS378" s="331"/>
      <c r="AT378" s="331"/>
      <c r="AU378" s="331"/>
      <c r="AV378" s="331"/>
      <c r="AW378" s="331"/>
      <c r="AX378" s="332"/>
    </row>
    <row r="379" spans="1:50" ht="39.950000000000003" customHeight="1" x14ac:dyDescent="0.15">
      <c r="A379" s="720" t="s">
        <v>10</v>
      </c>
      <c r="B379" s="721"/>
      <c r="C379" s="721"/>
      <c r="D379" s="721"/>
      <c r="E379" s="721"/>
      <c r="F379" s="722"/>
      <c r="G379" s="723" t="s">
        <v>154</v>
      </c>
      <c r="H379" s="724"/>
      <c r="I379" s="724"/>
      <c r="J379" s="724"/>
      <c r="K379" s="724"/>
      <c r="L379" s="724"/>
      <c r="M379" s="724"/>
      <c r="N379" s="724"/>
      <c r="O379" s="724"/>
      <c r="P379" s="724"/>
      <c r="Q379" s="724"/>
      <c r="R379" s="724"/>
      <c r="S379" s="724"/>
      <c r="T379" s="724"/>
      <c r="U379" s="724"/>
      <c r="V379" s="724"/>
      <c r="W379" s="724"/>
      <c r="X379" s="725"/>
      <c r="Y379" s="303" t="s">
        <v>11</v>
      </c>
      <c r="Z379" s="726"/>
      <c r="AA379" s="726"/>
      <c r="AB379" s="726"/>
      <c r="AC379" s="726"/>
      <c r="AD379" s="727"/>
      <c r="AE379" s="728" t="s">
        <v>156</v>
      </c>
      <c r="AF379" s="729"/>
      <c r="AG379" s="729"/>
      <c r="AH379" s="729"/>
      <c r="AI379" s="729"/>
      <c r="AJ379" s="729"/>
      <c r="AK379" s="729"/>
      <c r="AL379" s="729"/>
      <c r="AM379" s="729"/>
      <c r="AN379" s="729"/>
      <c r="AO379" s="729"/>
      <c r="AP379" s="729"/>
      <c r="AQ379" s="729"/>
      <c r="AR379" s="729"/>
      <c r="AS379" s="729"/>
      <c r="AT379" s="729"/>
      <c r="AU379" s="729"/>
      <c r="AV379" s="729"/>
      <c r="AW379" s="729"/>
      <c r="AX379" s="730"/>
    </row>
    <row r="380" spans="1:50" ht="33.75" customHeight="1" x14ac:dyDescent="0.15">
      <c r="A380" s="94" t="s">
        <v>334</v>
      </c>
      <c r="B380" s="95"/>
      <c r="C380" s="95"/>
      <c r="D380" s="95"/>
      <c r="E380" s="95"/>
      <c r="F380" s="96"/>
      <c r="G380" s="307" t="s">
        <v>174</v>
      </c>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c r="AJ380" s="308"/>
      <c r="AK380" s="308"/>
      <c r="AL380" s="308"/>
      <c r="AM380" s="308"/>
      <c r="AN380" s="308"/>
      <c r="AO380" s="308"/>
      <c r="AP380" s="308"/>
      <c r="AQ380" s="308"/>
      <c r="AR380" s="308"/>
      <c r="AS380" s="308"/>
      <c r="AT380" s="308"/>
      <c r="AU380" s="308"/>
      <c r="AV380" s="308"/>
      <c r="AW380" s="308"/>
      <c r="AX380" s="309"/>
    </row>
    <row r="381" spans="1:50" ht="33.75" customHeight="1" x14ac:dyDescent="0.15">
      <c r="A381" s="94" t="s">
        <v>392</v>
      </c>
      <c r="B381" s="95"/>
      <c r="C381" s="95"/>
      <c r="D381" s="95"/>
      <c r="E381" s="95"/>
      <c r="F381" s="96"/>
      <c r="G381" s="97" t="s">
        <v>172</v>
      </c>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99"/>
    </row>
    <row r="382" spans="1:50" ht="22.5" customHeight="1" x14ac:dyDescent="0.15">
      <c r="A382" s="94" t="s">
        <v>13</v>
      </c>
      <c r="B382" s="95"/>
      <c r="C382" s="95"/>
      <c r="D382" s="95"/>
      <c r="E382" s="95"/>
      <c r="F382" s="96"/>
      <c r="G382" s="100" t="s">
        <v>109</v>
      </c>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c r="AO382" s="101"/>
      <c r="AP382" s="101"/>
      <c r="AQ382" s="101"/>
      <c r="AR382" s="101"/>
      <c r="AS382" s="101"/>
      <c r="AT382" s="101"/>
      <c r="AU382" s="101"/>
      <c r="AV382" s="101"/>
      <c r="AW382" s="101"/>
      <c r="AX382" s="102"/>
    </row>
    <row r="383" spans="1:50" ht="19.5" customHeight="1" x14ac:dyDescent="0.15">
      <c r="A383" s="334" t="s">
        <v>14</v>
      </c>
      <c r="B383" s="335"/>
      <c r="C383" s="335"/>
      <c r="D383" s="335"/>
      <c r="E383" s="335"/>
      <c r="F383" s="336"/>
      <c r="G383" s="698"/>
      <c r="H383" s="699"/>
      <c r="I383" s="699"/>
      <c r="J383" s="699"/>
      <c r="K383" s="699"/>
      <c r="L383" s="699"/>
      <c r="M383" s="699"/>
      <c r="N383" s="699"/>
      <c r="O383" s="700"/>
      <c r="P383" s="154" t="s">
        <v>92</v>
      </c>
      <c r="Q383" s="155"/>
      <c r="R383" s="155"/>
      <c r="S383" s="155"/>
      <c r="T383" s="155"/>
      <c r="U383" s="155"/>
      <c r="V383" s="156"/>
      <c r="W383" s="154" t="s">
        <v>93</v>
      </c>
      <c r="X383" s="155"/>
      <c r="Y383" s="155"/>
      <c r="Z383" s="155"/>
      <c r="AA383" s="155"/>
      <c r="AB383" s="155"/>
      <c r="AC383" s="156"/>
      <c r="AD383" s="154" t="s">
        <v>94</v>
      </c>
      <c r="AE383" s="155"/>
      <c r="AF383" s="155"/>
      <c r="AG383" s="155"/>
      <c r="AH383" s="155"/>
      <c r="AI383" s="155"/>
      <c r="AJ383" s="156"/>
      <c r="AK383" s="154" t="s">
        <v>95</v>
      </c>
      <c r="AL383" s="155"/>
      <c r="AM383" s="155"/>
      <c r="AN383" s="155"/>
      <c r="AO383" s="155"/>
      <c r="AP383" s="155"/>
      <c r="AQ383" s="156"/>
      <c r="AR383" s="154" t="s">
        <v>96</v>
      </c>
      <c r="AS383" s="155"/>
      <c r="AT383" s="155"/>
      <c r="AU383" s="155"/>
      <c r="AV383" s="155"/>
      <c r="AW383" s="155"/>
      <c r="AX383" s="157"/>
    </row>
    <row r="384" spans="1:50" ht="19.5" customHeight="1" x14ac:dyDescent="0.15">
      <c r="A384" s="337"/>
      <c r="B384" s="338"/>
      <c r="C384" s="338"/>
      <c r="D384" s="338"/>
      <c r="E384" s="338"/>
      <c r="F384" s="339"/>
      <c r="G384" s="158" t="s">
        <v>15</v>
      </c>
      <c r="H384" s="159"/>
      <c r="I384" s="164" t="s">
        <v>16</v>
      </c>
      <c r="J384" s="165"/>
      <c r="K384" s="165"/>
      <c r="L384" s="165"/>
      <c r="M384" s="165"/>
      <c r="N384" s="165"/>
      <c r="O384" s="166"/>
      <c r="P384" s="167">
        <v>207</v>
      </c>
      <c r="Q384" s="167"/>
      <c r="R384" s="167"/>
      <c r="S384" s="167"/>
      <c r="T384" s="167"/>
      <c r="U384" s="167"/>
      <c r="V384" s="167"/>
      <c r="W384" s="168">
        <v>193</v>
      </c>
      <c r="X384" s="169"/>
      <c r="Y384" s="169"/>
      <c r="Z384" s="169"/>
      <c r="AA384" s="169"/>
      <c r="AB384" s="169"/>
      <c r="AC384" s="170"/>
      <c r="AD384" s="167">
        <v>194</v>
      </c>
      <c r="AE384" s="167"/>
      <c r="AF384" s="167"/>
      <c r="AG384" s="167"/>
      <c r="AH384" s="167"/>
      <c r="AI384" s="167"/>
      <c r="AJ384" s="167"/>
      <c r="AK384" s="171">
        <v>209</v>
      </c>
      <c r="AL384" s="172"/>
      <c r="AM384" s="172"/>
      <c r="AN384" s="172"/>
      <c r="AO384" s="172"/>
      <c r="AP384" s="172"/>
      <c r="AQ384" s="173"/>
      <c r="AR384" s="171"/>
      <c r="AS384" s="172"/>
      <c r="AT384" s="172"/>
      <c r="AU384" s="172"/>
      <c r="AV384" s="172"/>
      <c r="AW384" s="172"/>
      <c r="AX384" s="174"/>
    </row>
    <row r="385" spans="1:50" ht="19.5" customHeight="1" x14ac:dyDescent="0.15">
      <c r="A385" s="337"/>
      <c r="B385" s="338"/>
      <c r="C385" s="338"/>
      <c r="D385" s="338"/>
      <c r="E385" s="338"/>
      <c r="F385" s="339"/>
      <c r="G385" s="160"/>
      <c r="H385" s="161"/>
      <c r="I385" s="175" t="s">
        <v>17</v>
      </c>
      <c r="J385" s="176"/>
      <c r="K385" s="176"/>
      <c r="L385" s="176"/>
      <c r="M385" s="176"/>
      <c r="N385" s="176"/>
      <c r="O385" s="177"/>
      <c r="P385" s="200" t="s">
        <v>105</v>
      </c>
      <c r="Q385" s="201"/>
      <c r="R385" s="201"/>
      <c r="S385" s="201"/>
      <c r="T385" s="201"/>
      <c r="U385" s="201"/>
      <c r="V385" s="202"/>
      <c r="W385" s="200" t="s">
        <v>105</v>
      </c>
      <c r="X385" s="201"/>
      <c r="Y385" s="201"/>
      <c r="Z385" s="201"/>
      <c r="AA385" s="201"/>
      <c r="AB385" s="201"/>
      <c r="AC385" s="202"/>
      <c r="AD385" s="200" t="s">
        <v>105</v>
      </c>
      <c r="AE385" s="201"/>
      <c r="AF385" s="201"/>
      <c r="AG385" s="201"/>
      <c r="AH385" s="201"/>
      <c r="AI385" s="201"/>
      <c r="AJ385" s="202"/>
      <c r="AK385" s="200" t="s">
        <v>105</v>
      </c>
      <c r="AL385" s="201"/>
      <c r="AM385" s="201"/>
      <c r="AN385" s="201"/>
      <c r="AO385" s="201"/>
      <c r="AP385" s="201"/>
      <c r="AQ385" s="202"/>
      <c r="AR385" s="204"/>
      <c r="AS385" s="205"/>
      <c r="AT385" s="205"/>
      <c r="AU385" s="205"/>
      <c r="AV385" s="205"/>
      <c r="AW385" s="205"/>
      <c r="AX385" s="206"/>
    </row>
    <row r="386" spans="1:50" ht="19.5" customHeight="1" x14ac:dyDescent="0.15">
      <c r="A386" s="337"/>
      <c r="B386" s="338"/>
      <c r="C386" s="338"/>
      <c r="D386" s="338"/>
      <c r="E386" s="338"/>
      <c r="F386" s="339"/>
      <c r="G386" s="160"/>
      <c r="H386" s="161"/>
      <c r="I386" s="175" t="s">
        <v>18</v>
      </c>
      <c r="J386" s="176"/>
      <c r="K386" s="176"/>
      <c r="L386" s="176"/>
      <c r="M386" s="176"/>
      <c r="N386" s="176"/>
      <c r="O386" s="177"/>
      <c r="P386" s="200" t="s">
        <v>105</v>
      </c>
      <c r="Q386" s="201"/>
      <c r="R386" s="201"/>
      <c r="S386" s="201"/>
      <c r="T386" s="201"/>
      <c r="U386" s="201"/>
      <c r="V386" s="202"/>
      <c r="W386" s="200" t="s">
        <v>105</v>
      </c>
      <c r="X386" s="201"/>
      <c r="Y386" s="201"/>
      <c r="Z386" s="201"/>
      <c r="AA386" s="201"/>
      <c r="AB386" s="201"/>
      <c r="AC386" s="202"/>
      <c r="AD386" s="200" t="s">
        <v>105</v>
      </c>
      <c r="AE386" s="201"/>
      <c r="AF386" s="201"/>
      <c r="AG386" s="201"/>
      <c r="AH386" s="201"/>
      <c r="AI386" s="201"/>
      <c r="AJ386" s="202"/>
      <c r="AK386" s="200" t="s">
        <v>105</v>
      </c>
      <c r="AL386" s="201"/>
      <c r="AM386" s="201"/>
      <c r="AN386" s="201"/>
      <c r="AO386" s="201"/>
      <c r="AP386" s="201"/>
      <c r="AQ386" s="202"/>
      <c r="AR386" s="200"/>
      <c r="AS386" s="201"/>
      <c r="AT386" s="201"/>
      <c r="AU386" s="201"/>
      <c r="AV386" s="201"/>
      <c r="AW386" s="201"/>
      <c r="AX386" s="203"/>
    </row>
    <row r="387" spans="1:50" ht="19.5" customHeight="1" x14ac:dyDescent="0.15">
      <c r="A387" s="337"/>
      <c r="B387" s="338"/>
      <c r="C387" s="338"/>
      <c r="D387" s="338"/>
      <c r="E387" s="338"/>
      <c r="F387" s="339"/>
      <c r="G387" s="160"/>
      <c r="H387" s="161"/>
      <c r="I387" s="175" t="s">
        <v>19</v>
      </c>
      <c r="J387" s="176"/>
      <c r="K387" s="176"/>
      <c r="L387" s="176"/>
      <c r="M387" s="176"/>
      <c r="N387" s="176"/>
      <c r="O387" s="177"/>
      <c r="P387" s="200" t="s">
        <v>105</v>
      </c>
      <c r="Q387" s="201"/>
      <c r="R387" s="201"/>
      <c r="S387" s="201"/>
      <c r="T387" s="201"/>
      <c r="U387" s="201"/>
      <c r="V387" s="202"/>
      <c r="W387" s="200" t="s">
        <v>105</v>
      </c>
      <c r="X387" s="201"/>
      <c r="Y387" s="201"/>
      <c r="Z387" s="201"/>
      <c r="AA387" s="201"/>
      <c r="AB387" s="201"/>
      <c r="AC387" s="202"/>
      <c r="AD387" s="200" t="s">
        <v>105</v>
      </c>
      <c r="AE387" s="201"/>
      <c r="AF387" s="201"/>
      <c r="AG387" s="201"/>
      <c r="AH387" s="201"/>
      <c r="AI387" s="201"/>
      <c r="AJ387" s="202"/>
      <c r="AK387" s="200" t="s">
        <v>105</v>
      </c>
      <c r="AL387" s="201"/>
      <c r="AM387" s="201"/>
      <c r="AN387" s="201"/>
      <c r="AO387" s="201"/>
      <c r="AP387" s="201"/>
      <c r="AQ387" s="202"/>
      <c r="AR387" s="204"/>
      <c r="AS387" s="205"/>
      <c r="AT387" s="205"/>
      <c r="AU387" s="205"/>
      <c r="AV387" s="205"/>
      <c r="AW387" s="205"/>
      <c r="AX387" s="206"/>
    </row>
    <row r="388" spans="1:50" ht="19.5" customHeight="1" x14ac:dyDescent="0.15">
      <c r="A388" s="337"/>
      <c r="B388" s="338"/>
      <c r="C388" s="338"/>
      <c r="D388" s="338"/>
      <c r="E388" s="338"/>
      <c r="F388" s="339"/>
      <c r="G388" s="160"/>
      <c r="H388" s="161"/>
      <c r="I388" s="175" t="s">
        <v>20</v>
      </c>
      <c r="J388" s="176"/>
      <c r="K388" s="176"/>
      <c r="L388" s="176"/>
      <c r="M388" s="176"/>
      <c r="N388" s="176"/>
      <c r="O388" s="177"/>
      <c r="P388" s="200" t="s">
        <v>105</v>
      </c>
      <c r="Q388" s="201"/>
      <c r="R388" s="201"/>
      <c r="S388" s="201"/>
      <c r="T388" s="201"/>
      <c r="U388" s="201"/>
      <c r="V388" s="202"/>
      <c r="W388" s="200" t="s">
        <v>105</v>
      </c>
      <c r="X388" s="201"/>
      <c r="Y388" s="201"/>
      <c r="Z388" s="201"/>
      <c r="AA388" s="201"/>
      <c r="AB388" s="201"/>
      <c r="AC388" s="202"/>
      <c r="AD388" s="200" t="s">
        <v>105</v>
      </c>
      <c r="AE388" s="201"/>
      <c r="AF388" s="201"/>
      <c r="AG388" s="201"/>
      <c r="AH388" s="201"/>
      <c r="AI388" s="201"/>
      <c r="AJ388" s="202"/>
      <c r="AK388" s="200" t="s">
        <v>105</v>
      </c>
      <c r="AL388" s="201"/>
      <c r="AM388" s="201"/>
      <c r="AN388" s="201"/>
      <c r="AO388" s="201"/>
      <c r="AP388" s="201"/>
      <c r="AQ388" s="202"/>
      <c r="AR388" s="204"/>
      <c r="AS388" s="205"/>
      <c r="AT388" s="205"/>
      <c r="AU388" s="205"/>
      <c r="AV388" s="205"/>
      <c r="AW388" s="205"/>
      <c r="AX388" s="206"/>
    </row>
    <row r="389" spans="1:50" ht="19.5" customHeight="1" x14ac:dyDescent="0.15">
      <c r="A389" s="337"/>
      <c r="B389" s="338"/>
      <c r="C389" s="338"/>
      <c r="D389" s="338"/>
      <c r="E389" s="338"/>
      <c r="F389" s="339"/>
      <c r="G389" s="162"/>
      <c r="H389" s="163"/>
      <c r="I389" s="207" t="s">
        <v>21</v>
      </c>
      <c r="J389" s="208"/>
      <c r="K389" s="208"/>
      <c r="L389" s="208"/>
      <c r="M389" s="208"/>
      <c r="N389" s="208"/>
      <c r="O389" s="209"/>
      <c r="P389" s="210">
        <f>P384</f>
        <v>207</v>
      </c>
      <c r="Q389" s="211"/>
      <c r="R389" s="211"/>
      <c r="S389" s="211"/>
      <c r="T389" s="211"/>
      <c r="U389" s="211"/>
      <c r="V389" s="212"/>
      <c r="W389" s="210">
        <f t="shared" ref="W389" si="2">W384</f>
        <v>193</v>
      </c>
      <c r="X389" s="211"/>
      <c r="Y389" s="211"/>
      <c r="Z389" s="211"/>
      <c r="AA389" s="211"/>
      <c r="AB389" s="211"/>
      <c r="AC389" s="212"/>
      <c r="AD389" s="210">
        <f t="shared" ref="AD389" si="3">AD384</f>
        <v>194</v>
      </c>
      <c r="AE389" s="211"/>
      <c r="AF389" s="211"/>
      <c r="AG389" s="211"/>
      <c r="AH389" s="211"/>
      <c r="AI389" s="211"/>
      <c r="AJ389" s="212"/>
      <c r="AK389" s="213">
        <f t="shared" ref="AK389" si="4">AK384</f>
        <v>209</v>
      </c>
      <c r="AL389" s="213"/>
      <c r="AM389" s="213"/>
      <c r="AN389" s="213"/>
      <c r="AO389" s="213"/>
      <c r="AP389" s="213"/>
      <c r="AQ389" s="213"/>
      <c r="AR389" s="214"/>
      <c r="AS389" s="215"/>
      <c r="AT389" s="215"/>
      <c r="AU389" s="215"/>
      <c r="AV389" s="215"/>
      <c r="AW389" s="215"/>
      <c r="AX389" s="216"/>
    </row>
    <row r="390" spans="1:50" ht="19.5" customHeight="1" x14ac:dyDescent="0.15">
      <c r="A390" s="337"/>
      <c r="B390" s="338"/>
      <c r="C390" s="338"/>
      <c r="D390" s="338"/>
      <c r="E390" s="338"/>
      <c r="F390" s="339"/>
      <c r="G390" s="103" t="s">
        <v>22</v>
      </c>
      <c r="H390" s="104"/>
      <c r="I390" s="104"/>
      <c r="J390" s="104"/>
      <c r="K390" s="104"/>
      <c r="L390" s="104"/>
      <c r="M390" s="104"/>
      <c r="N390" s="104"/>
      <c r="O390" s="105"/>
      <c r="P390" s="178">
        <v>204</v>
      </c>
      <c r="Q390" s="178"/>
      <c r="R390" s="178"/>
      <c r="S390" s="178"/>
      <c r="T390" s="178"/>
      <c r="U390" s="178"/>
      <c r="V390" s="178"/>
      <c r="W390" s="179">
        <v>189</v>
      </c>
      <c r="X390" s="180"/>
      <c r="Y390" s="180"/>
      <c r="Z390" s="180"/>
      <c r="AA390" s="180"/>
      <c r="AB390" s="180"/>
      <c r="AC390" s="181"/>
      <c r="AD390" s="182">
        <v>192</v>
      </c>
      <c r="AE390" s="183"/>
      <c r="AF390" s="183"/>
      <c r="AG390" s="183"/>
      <c r="AH390" s="183"/>
      <c r="AI390" s="183"/>
      <c r="AJ390" s="184"/>
      <c r="AK390" s="110"/>
      <c r="AL390" s="111"/>
      <c r="AM390" s="111"/>
      <c r="AN390" s="111"/>
      <c r="AO390" s="111"/>
      <c r="AP390" s="111"/>
      <c r="AQ390" s="112"/>
      <c r="AR390" s="110"/>
      <c r="AS390" s="111"/>
      <c r="AT390" s="111"/>
      <c r="AU390" s="111"/>
      <c r="AV390" s="111"/>
      <c r="AW390" s="111"/>
      <c r="AX390" s="113"/>
    </row>
    <row r="391" spans="1:50" ht="19.5" customHeight="1" x14ac:dyDescent="0.15">
      <c r="A391" s="340"/>
      <c r="B391" s="341"/>
      <c r="C391" s="341"/>
      <c r="D391" s="341"/>
      <c r="E391" s="341"/>
      <c r="F391" s="342"/>
      <c r="G391" s="103" t="s">
        <v>23</v>
      </c>
      <c r="H391" s="104"/>
      <c r="I391" s="104"/>
      <c r="J391" s="104"/>
      <c r="K391" s="104"/>
      <c r="L391" s="104"/>
      <c r="M391" s="104"/>
      <c r="N391" s="104"/>
      <c r="O391" s="105"/>
      <c r="P391" s="106">
        <f>204426/206791</f>
        <v>0.98856333205990587</v>
      </c>
      <c r="Q391" s="106"/>
      <c r="R391" s="106"/>
      <c r="S391" s="106"/>
      <c r="T391" s="106"/>
      <c r="U391" s="106"/>
      <c r="V391" s="106"/>
      <c r="W391" s="107">
        <f>188843/192507</f>
        <v>0.98096692587802004</v>
      </c>
      <c r="X391" s="108"/>
      <c r="Y391" s="108"/>
      <c r="Z391" s="108"/>
      <c r="AA391" s="108"/>
      <c r="AB391" s="108"/>
      <c r="AC391" s="109"/>
      <c r="AD391" s="106">
        <f>191777/194188</f>
        <v>0.98758419675778109</v>
      </c>
      <c r="AE391" s="106"/>
      <c r="AF391" s="106"/>
      <c r="AG391" s="106"/>
      <c r="AH391" s="106"/>
      <c r="AI391" s="106"/>
      <c r="AJ391" s="106"/>
      <c r="AK391" s="110"/>
      <c r="AL391" s="111"/>
      <c r="AM391" s="111"/>
      <c r="AN391" s="111"/>
      <c r="AO391" s="111"/>
      <c r="AP391" s="111"/>
      <c r="AQ391" s="112"/>
      <c r="AR391" s="110"/>
      <c r="AS391" s="111"/>
      <c r="AT391" s="111"/>
      <c r="AU391" s="111"/>
      <c r="AV391" s="111"/>
      <c r="AW391" s="111"/>
      <c r="AX391" s="113"/>
    </row>
    <row r="392" spans="1:50" ht="19.5" customHeight="1" x14ac:dyDescent="0.15">
      <c r="A392" s="120" t="s">
        <v>41</v>
      </c>
      <c r="B392" s="121"/>
      <c r="C392" s="126" t="s">
        <v>42</v>
      </c>
      <c r="D392" s="127"/>
      <c r="E392" s="127"/>
      <c r="F392" s="127"/>
      <c r="G392" s="127"/>
      <c r="H392" s="127"/>
      <c r="I392" s="127"/>
      <c r="J392" s="127"/>
      <c r="K392" s="128"/>
      <c r="L392" s="129" t="s">
        <v>43</v>
      </c>
      <c r="M392" s="130"/>
      <c r="N392" s="130"/>
      <c r="O392" s="130"/>
      <c r="P392" s="130"/>
      <c r="Q392" s="131"/>
      <c r="R392" s="132" t="s">
        <v>96</v>
      </c>
      <c r="S392" s="127"/>
      <c r="T392" s="127"/>
      <c r="U392" s="127"/>
      <c r="V392" s="127"/>
      <c r="W392" s="128"/>
      <c r="X392" s="132" t="s">
        <v>44</v>
      </c>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33"/>
    </row>
    <row r="393" spans="1:50" ht="19.5" customHeight="1" x14ac:dyDescent="0.15">
      <c r="A393" s="122"/>
      <c r="B393" s="123"/>
      <c r="C393" s="134" t="s">
        <v>161</v>
      </c>
      <c r="D393" s="135"/>
      <c r="E393" s="135"/>
      <c r="F393" s="135"/>
      <c r="G393" s="135"/>
      <c r="H393" s="135"/>
      <c r="I393" s="135"/>
      <c r="J393" s="135"/>
      <c r="K393" s="136"/>
      <c r="L393" s="137">
        <v>146</v>
      </c>
      <c r="M393" s="138"/>
      <c r="N393" s="138"/>
      <c r="O393" s="138"/>
      <c r="P393" s="138"/>
      <c r="Q393" s="139"/>
      <c r="R393" s="140"/>
      <c r="S393" s="141"/>
      <c r="T393" s="141"/>
      <c r="U393" s="141"/>
      <c r="V393" s="141"/>
      <c r="W393" s="142"/>
      <c r="X393" s="143"/>
      <c r="Y393" s="144"/>
      <c r="Z393" s="144"/>
      <c r="AA393" s="144"/>
      <c r="AB393" s="144"/>
      <c r="AC393" s="144"/>
      <c r="AD393" s="144"/>
      <c r="AE393" s="14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19.5" customHeight="1" x14ac:dyDescent="0.15">
      <c r="A394" s="122"/>
      <c r="B394" s="123"/>
      <c r="C394" s="146" t="s">
        <v>393</v>
      </c>
      <c r="D394" s="147"/>
      <c r="E394" s="147"/>
      <c r="F394" s="147"/>
      <c r="G394" s="147"/>
      <c r="H394" s="147"/>
      <c r="I394" s="147"/>
      <c r="J394" s="147"/>
      <c r="K394" s="148"/>
      <c r="L394" s="149">
        <v>30</v>
      </c>
      <c r="M394" s="149"/>
      <c r="N394" s="149"/>
      <c r="O394" s="149"/>
      <c r="P394" s="149"/>
      <c r="Q394" s="149"/>
      <c r="R394" s="93"/>
      <c r="S394" s="91"/>
      <c r="T394" s="91"/>
      <c r="U394" s="91"/>
      <c r="V394" s="91"/>
      <c r="W394" s="92"/>
      <c r="X394" s="150"/>
      <c r="Y394" s="151"/>
      <c r="Z394" s="151"/>
      <c r="AA394" s="151"/>
      <c r="AB394" s="151"/>
      <c r="AC394" s="151"/>
      <c r="AD394" s="151"/>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19.5" customHeight="1" x14ac:dyDescent="0.15">
      <c r="A395" s="122"/>
      <c r="B395" s="123"/>
      <c r="C395" s="146" t="s">
        <v>162</v>
      </c>
      <c r="D395" s="147"/>
      <c r="E395" s="147"/>
      <c r="F395" s="147"/>
      <c r="G395" s="147"/>
      <c r="H395" s="147"/>
      <c r="I395" s="147"/>
      <c r="J395" s="147"/>
      <c r="K395" s="148"/>
      <c r="L395" s="153">
        <v>9</v>
      </c>
      <c r="M395" s="153"/>
      <c r="N395" s="153"/>
      <c r="O395" s="153"/>
      <c r="P395" s="153"/>
      <c r="Q395" s="153"/>
      <c r="R395" s="93"/>
      <c r="S395" s="91"/>
      <c r="T395" s="91"/>
      <c r="U395" s="91"/>
      <c r="V395" s="91"/>
      <c r="W395" s="92"/>
      <c r="X395" s="150"/>
      <c r="Y395" s="151"/>
      <c r="Z395" s="151"/>
      <c r="AA395" s="151"/>
      <c r="AB395" s="151"/>
      <c r="AC395" s="151"/>
      <c r="AD395" s="151"/>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19.5" customHeight="1" x14ac:dyDescent="0.15">
      <c r="A396" s="122"/>
      <c r="B396" s="123"/>
      <c r="C396" s="146" t="s">
        <v>163</v>
      </c>
      <c r="D396" s="147"/>
      <c r="E396" s="147"/>
      <c r="F396" s="147"/>
      <c r="G396" s="147"/>
      <c r="H396" s="147"/>
      <c r="I396" s="147"/>
      <c r="J396" s="147"/>
      <c r="K396" s="148"/>
      <c r="L396" s="153">
        <v>24</v>
      </c>
      <c r="M396" s="153"/>
      <c r="N396" s="153"/>
      <c r="O396" s="153"/>
      <c r="P396" s="153"/>
      <c r="Q396" s="153"/>
      <c r="R396" s="93"/>
      <c r="S396" s="91"/>
      <c r="T396" s="91"/>
      <c r="U396" s="91"/>
      <c r="V396" s="91"/>
      <c r="W396" s="92"/>
      <c r="X396" s="150"/>
      <c r="Y396" s="151"/>
      <c r="Z396" s="151"/>
      <c r="AA396" s="151"/>
      <c r="AB396" s="151"/>
      <c r="AC396" s="151"/>
      <c r="AD396" s="151"/>
      <c r="AE396" s="151"/>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19.5" customHeight="1" x14ac:dyDescent="0.15">
      <c r="A397" s="122"/>
      <c r="B397" s="123"/>
      <c r="C397" s="90"/>
      <c r="D397" s="91"/>
      <c r="E397" s="91"/>
      <c r="F397" s="91"/>
      <c r="G397" s="91"/>
      <c r="H397" s="91"/>
      <c r="I397" s="91"/>
      <c r="J397" s="91"/>
      <c r="K397" s="92"/>
      <c r="L397" s="93"/>
      <c r="M397" s="91"/>
      <c r="N397" s="91"/>
      <c r="O397" s="91"/>
      <c r="P397" s="91"/>
      <c r="Q397" s="92"/>
      <c r="R397" s="93"/>
      <c r="S397" s="91"/>
      <c r="T397" s="91"/>
      <c r="U397" s="91"/>
      <c r="V397" s="91"/>
      <c r="W397" s="92"/>
      <c r="X397" s="150"/>
      <c r="Y397" s="151"/>
      <c r="Z397" s="151"/>
      <c r="AA397" s="151"/>
      <c r="AB397" s="151"/>
      <c r="AC397" s="151"/>
      <c r="AD397" s="151"/>
      <c r="AE397" s="151"/>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19.5" customHeight="1" x14ac:dyDescent="0.15">
      <c r="A398" s="122"/>
      <c r="B398" s="123"/>
      <c r="C398" s="737"/>
      <c r="D398" s="738"/>
      <c r="E398" s="738"/>
      <c r="F398" s="738"/>
      <c r="G398" s="738"/>
      <c r="H398" s="738"/>
      <c r="I398" s="738"/>
      <c r="J398" s="738"/>
      <c r="K398" s="739"/>
      <c r="L398" s="740"/>
      <c r="M398" s="738"/>
      <c r="N398" s="738"/>
      <c r="O398" s="738"/>
      <c r="P398" s="738"/>
      <c r="Q398" s="739"/>
      <c r="R398" s="740"/>
      <c r="S398" s="738"/>
      <c r="T398" s="738"/>
      <c r="U398" s="738"/>
      <c r="V398" s="738"/>
      <c r="W398" s="739"/>
      <c r="X398" s="150"/>
      <c r="Y398" s="151"/>
      <c r="Z398" s="151"/>
      <c r="AA398" s="151"/>
      <c r="AB398" s="151"/>
      <c r="AC398" s="151"/>
      <c r="AD398" s="151"/>
      <c r="AE398" s="151"/>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19.5" customHeight="1" thickBot="1" x14ac:dyDescent="0.2">
      <c r="A399" s="124"/>
      <c r="B399" s="125"/>
      <c r="C399" s="481" t="s">
        <v>21</v>
      </c>
      <c r="D399" s="482"/>
      <c r="E399" s="482"/>
      <c r="F399" s="482"/>
      <c r="G399" s="482"/>
      <c r="H399" s="482"/>
      <c r="I399" s="482"/>
      <c r="J399" s="482"/>
      <c r="K399" s="483"/>
      <c r="L399" s="741">
        <f>SUM(L392:Q398)</f>
        <v>209</v>
      </c>
      <c r="M399" s="742"/>
      <c r="N399" s="742"/>
      <c r="O399" s="742"/>
      <c r="P399" s="742"/>
      <c r="Q399" s="743"/>
      <c r="R399" s="114"/>
      <c r="S399" s="115"/>
      <c r="T399" s="115"/>
      <c r="U399" s="115"/>
      <c r="V399" s="115"/>
      <c r="W399" s="116"/>
      <c r="X399" s="117"/>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s="72" customFormat="1" ht="20.25" customHeight="1" thickBo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56"/>
      <c r="AR400" s="56"/>
      <c r="AS400" s="56"/>
      <c r="AT400" s="56"/>
      <c r="AU400" s="56"/>
      <c r="AV400" s="56"/>
      <c r="AW400" s="56"/>
      <c r="AX400" s="56"/>
    </row>
    <row r="401" spans="1:50" ht="25.15" customHeight="1" x14ac:dyDescent="0.15">
      <c r="A401" s="288" t="s">
        <v>89</v>
      </c>
      <c r="B401" s="289"/>
      <c r="C401" s="289"/>
      <c r="D401" s="289"/>
      <c r="E401" s="289"/>
      <c r="F401" s="702"/>
      <c r="G401" s="290" t="s">
        <v>119</v>
      </c>
      <c r="H401" s="703"/>
      <c r="I401" s="703"/>
      <c r="J401" s="703"/>
      <c r="K401" s="703"/>
      <c r="L401" s="703"/>
      <c r="M401" s="703"/>
      <c r="N401" s="703"/>
      <c r="O401" s="703"/>
      <c r="P401" s="703"/>
      <c r="Q401" s="703"/>
      <c r="R401" s="703"/>
      <c r="S401" s="703"/>
      <c r="T401" s="703"/>
      <c r="U401" s="703"/>
      <c r="V401" s="703"/>
      <c r="W401" s="703"/>
      <c r="X401" s="704"/>
      <c r="Y401" s="292" t="s">
        <v>90</v>
      </c>
      <c r="Z401" s="705"/>
      <c r="AA401" s="705"/>
      <c r="AB401" s="705"/>
      <c r="AC401" s="705"/>
      <c r="AD401" s="706"/>
      <c r="AE401" s="707" t="s">
        <v>101</v>
      </c>
      <c r="AF401" s="295"/>
      <c r="AG401" s="295"/>
      <c r="AH401" s="295"/>
      <c r="AI401" s="295"/>
      <c r="AJ401" s="295"/>
      <c r="AK401" s="295"/>
      <c r="AL401" s="295"/>
      <c r="AM401" s="295"/>
      <c r="AN401" s="295"/>
      <c r="AO401" s="295"/>
      <c r="AP401" s="708"/>
      <c r="AQ401" s="296" t="s">
        <v>5</v>
      </c>
      <c r="AR401" s="709"/>
      <c r="AS401" s="709"/>
      <c r="AT401" s="709"/>
      <c r="AU401" s="709"/>
      <c r="AV401" s="709"/>
      <c r="AW401" s="709"/>
      <c r="AX401" s="710"/>
    </row>
    <row r="402" spans="1:50" ht="30" customHeight="1" x14ac:dyDescent="0.15">
      <c r="A402" s="310" t="s">
        <v>6</v>
      </c>
      <c r="B402" s="731"/>
      <c r="C402" s="731"/>
      <c r="D402" s="731"/>
      <c r="E402" s="731"/>
      <c r="F402" s="732"/>
      <c r="G402" s="313" t="s">
        <v>98</v>
      </c>
      <c r="H402" s="314"/>
      <c r="I402" s="314"/>
      <c r="J402" s="314"/>
      <c r="K402" s="314"/>
      <c r="L402" s="314"/>
      <c r="M402" s="314"/>
      <c r="N402" s="314"/>
      <c r="O402" s="314"/>
      <c r="P402" s="314"/>
      <c r="Q402" s="314"/>
      <c r="R402" s="314"/>
      <c r="S402" s="314"/>
      <c r="T402" s="314"/>
      <c r="U402" s="314"/>
      <c r="V402" s="314"/>
      <c r="W402" s="314"/>
      <c r="X402" s="733"/>
      <c r="Y402" s="315" t="s">
        <v>7</v>
      </c>
      <c r="Z402" s="734"/>
      <c r="AA402" s="734"/>
      <c r="AB402" s="734"/>
      <c r="AC402" s="734"/>
      <c r="AD402" s="735"/>
      <c r="AE402" s="736" t="s">
        <v>155</v>
      </c>
      <c r="AF402" s="316"/>
      <c r="AG402" s="316"/>
      <c r="AH402" s="316"/>
      <c r="AI402" s="316"/>
      <c r="AJ402" s="316"/>
      <c r="AK402" s="316"/>
      <c r="AL402" s="316"/>
      <c r="AM402" s="316"/>
      <c r="AN402" s="316"/>
      <c r="AO402" s="316"/>
      <c r="AP402" s="317"/>
      <c r="AQ402" s="321" t="s">
        <v>103</v>
      </c>
      <c r="AR402" s="322"/>
      <c r="AS402" s="322"/>
      <c r="AT402" s="322"/>
      <c r="AU402" s="322"/>
      <c r="AV402" s="322"/>
      <c r="AW402" s="322"/>
      <c r="AX402" s="323"/>
    </row>
    <row r="403" spans="1:50" ht="30" customHeight="1" x14ac:dyDescent="0.15">
      <c r="A403" s="324" t="s">
        <v>8</v>
      </c>
      <c r="B403" s="325"/>
      <c r="C403" s="325"/>
      <c r="D403" s="325"/>
      <c r="E403" s="325"/>
      <c r="F403" s="717"/>
      <c r="G403" s="326" t="s">
        <v>99</v>
      </c>
      <c r="H403" s="718"/>
      <c r="I403" s="718"/>
      <c r="J403" s="718"/>
      <c r="K403" s="718"/>
      <c r="L403" s="718"/>
      <c r="M403" s="718"/>
      <c r="N403" s="718"/>
      <c r="O403" s="718"/>
      <c r="P403" s="718"/>
      <c r="Q403" s="718"/>
      <c r="R403" s="718"/>
      <c r="S403" s="718"/>
      <c r="T403" s="718"/>
      <c r="U403" s="718"/>
      <c r="V403" s="718"/>
      <c r="W403" s="718"/>
      <c r="X403" s="719"/>
      <c r="Y403" s="327" t="s">
        <v>9</v>
      </c>
      <c r="Z403" s="328"/>
      <c r="AA403" s="328"/>
      <c r="AB403" s="328"/>
      <c r="AC403" s="328"/>
      <c r="AD403" s="329"/>
      <c r="AE403" s="330" t="s">
        <v>104</v>
      </c>
      <c r="AF403" s="330"/>
      <c r="AG403" s="330"/>
      <c r="AH403" s="330"/>
      <c r="AI403" s="330"/>
      <c r="AJ403" s="330"/>
      <c r="AK403" s="330"/>
      <c r="AL403" s="330"/>
      <c r="AM403" s="330"/>
      <c r="AN403" s="330"/>
      <c r="AO403" s="330"/>
      <c r="AP403" s="330"/>
      <c r="AQ403" s="331"/>
      <c r="AR403" s="331"/>
      <c r="AS403" s="331"/>
      <c r="AT403" s="331"/>
      <c r="AU403" s="331"/>
      <c r="AV403" s="331"/>
      <c r="AW403" s="331"/>
      <c r="AX403" s="332"/>
    </row>
    <row r="404" spans="1:50" ht="39.950000000000003" customHeight="1" x14ac:dyDescent="0.15">
      <c r="A404" s="720" t="s">
        <v>10</v>
      </c>
      <c r="B404" s="721"/>
      <c r="C404" s="721"/>
      <c r="D404" s="721"/>
      <c r="E404" s="721"/>
      <c r="F404" s="722"/>
      <c r="G404" s="723" t="s">
        <v>154</v>
      </c>
      <c r="H404" s="724"/>
      <c r="I404" s="724"/>
      <c r="J404" s="724"/>
      <c r="K404" s="724"/>
      <c r="L404" s="724"/>
      <c r="M404" s="724"/>
      <c r="N404" s="724"/>
      <c r="O404" s="724"/>
      <c r="P404" s="724"/>
      <c r="Q404" s="724"/>
      <c r="R404" s="724"/>
      <c r="S404" s="724"/>
      <c r="T404" s="724"/>
      <c r="U404" s="724"/>
      <c r="V404" s="724"/>
      <c r="W404" s="724"/>
      <c r="X404" s="725"/>
      <c r="Y404" s="303" t="s">
        <v>91</v>
      </c>
      <c r="Z404" s="726"/>
      <c r="AA404" s="726"/>
      <c r="AB404" s="726"/>
      <c r="AC404" s="726"/>
      <c r="AD404" s="727"/>
      <c r="AE404" s="728" t="s">
        <v>156</v>
      </c>
      <c r="AF404" s="729"/>
      <c r="AG404" s="729"/>
      <c r="AH404" s="729"/>
      <c r="AI404" s="729"/>
      <c r="AJ404" s="729"/>
      <c r="AK404" s="729"/>
      <c r="AL404" s="729"/>
      <c r="AM404" s="729"/>
      <c r="AN404" s="729"/>
      <c r="AO404" s="729"/>
      <c r="AP404" s="729"/>
      <c r="AQ404" s="729"/>
      <c r="AR404" s="729"/>
      <c r="AS404" s="729"/>
      <c r="AT404" s="729"/>
      <c r="AU404" s="729"/>
      <c r="AV404" s="729"/>
      <c r="AW404" s="729"/>
      <c r="AX404" s="730"/>
    </row>
    <row r="405" spans="1:50" ht="33.75" customHeight="1" x14ac:dyDescent="0.15">
      <c r="A405" s="94" t="s">
        <v>334</v>
      </c>
      <c r="B405" s="95"/>
      <c r="C405" s="95"/>
      <c r="D405" s="95"/>
      <c r="E405" s="95"/>
      <c r="F405" s="96"/>
      <c r="G405" s="307" t="s">
        <v>173</v>
      </c>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c r="AJ405" s="308"/>
      <c r="AK405" s="308"/>
      <c r="AL405" s="308"/>
      <c r="AM405" s="308"/>
      <c r="AN405" s="308"/>
      <c r="AO405" s="308"/>
      <c r="AP405" s="308"/>
      <c r="AQ405" s="308"/>
      <c r="AR405" s="308"/>
      <c r="AS405" s="308"/>
      <c r="AT405" s="308"/>
      <c r="AU405" s="308"/>
      <c r="AV405" s="308"/>
      <c r="AW405" s="308"/>
      <c r="AX405" s="309"/>
    </row>
    <row r="406" spans="1:50" ht="33.75" customHeight="1" x14ac:dyDescent="0.15">
      <c r="A406" s="94" t="s">
        <v>392</v>
      </c>
      <c r="B406" s="95"/>
      <c r="C406" s="95"/>
      <c r="D406" s="95"/>
      <c r="E406" s="95"/>
      <c r="F406" s="96"/>
      <c r="G406" s="97" t="s">
        <v>175</v>
      </c>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9"/>
    </row>
    <row r="407" spans="1:50" ht="22.5" customHeight="1" x14ac:dyDescent="0.15">
      <c r="A407" s="94" t="s">
        <v>13</v>
      </c>
      <c r="B407" s="95"/>
      <c r="C407" s="95"/>
      <c r="D407" s="95"/>
      <c r="E407" s="95"/>
      <c r="F407" s="96"/>
      <c r="G407" s="100" t="s">
        <v>109</v>
      </c>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19.5" customHeight="1" x14ac:dyDescent="0.15">
      <c r="A408" s="334" t="s">
        <v>14</v>
      </c>
      <c r="B408" s="335"/>
      <c r="C408" s="335"/>
      <c r="D408" s="335"/>
      <c r="E408" s="335"/>
      <c r="F408" s="336"/>
      <c r="G408" s="698"/>
      <c r="H408" s="699"/>
      <c r="I408" s="699"/>
      <c r="J408" s="699"/>
      <c r="K408" s="699"/>
      <c r="L408" s="699"/>
      <c r="M408" s="699"/>
      <c r="N408" s="699"/>
      <c r="O408" s="700"/>
      <c r="P408" s="154" t="s">
        <v>92</v>
      </c>
      <c r="Q408" s="155"/>
      <c r="R408" s="155"/>
      <c r="S408" s="155"/>
      <c r="T408" s="155"/>
      <c r="U408" s="155"/>
      <c r="V408" s="156"/>
      <c r="W408" s="154" t="s">
        <v>93</v>
      </c>
      <c r="X408" s="155"/>
      <c r="Y408" s="155"/>
      <c r="Z408" s="155"/>
      <c r="AA408" s="155"/>
      <c r="AB408" s="155"/>
      <c r="AC408" s="156"/>
      <c r="AD408" s="154" t="s">
        <v>94</v>
      </c>
      <c r="AE408" s="155"/>
      <c r="AF408" s="155"/>
      <c r="AG408" s="155"/>
      <c r="AH408" s="155"/>
      <c r="AI408" s="155"/>
      <c r="AJ408" s="156"/>
      <c r="AK408" s="154" t="s">
        <v>95</v>
      </c>
      <c r="AL408" s="155"/>
      <c r="AM408" s="155"/>
      <c r="AN408" s="155"/>
      <c r="AO408" s="155"/>
      <c r="AP408" s="155"/>
      <c r="AQ408" s="156"/>
      <c r="AR408" s="154" t="s">
        <v>96</v>
      </c>
      <c r="AS408" s="155"/>
      <c r="AT408" s="155"/>
      <c r="AU408" s="155"/>
      <c r="AV408" s="155"/>
      <c r="AW408" s="155"/>
      <c r="AX408" s="157"/>
    </row>
    <row r="409" spans="1:50" ht="19.5" customHeight="1" x14ac:dyDescent="0.15">
      <c r="A409" s="337"/>
      <c r="B409" s="338"/>
      <c r="C409" s="338"/>
      <c r="D409" s="338"/>
      <c r="E409" s="338"/>
      <c r="F409" s="339"/>
      <c r="G409" s="158" t="s">
        <v>15</v>
      </c>
      <c r="H409" s="159"/>
      <c r="I409" s="164" t="s">
        <v>16</v>
      </c>
      <c r="J409" s="165"/>
      <c r="K409" s="165"/>
      <c r="L409" s="165"/>
      <c r="M409" s="165"/>
      <c r="N409" s="165"/>
      <c r="O409" s="166"/>
      <c r="P409" s="167">
        <v>210</v>
      </c>
      <c r="Q409" s="167"/>
      <c r="R409" s="167"/>
      <c r="S409" s="167"/>
      <c r="T409" s="167"/>
      <c r="U409" s="167"/>
      <c r="V409" s="167"/>
      <c r="W409" s="168">
        <v>193</v>
      </c>
      <c r="X409" s="169"/>
      <c r="Y409" s="169"/>
      <c r="Z409" s="169"/>
      <c r="AA409" s="169"/>
      <c r="AB409" s="169"/>
      <c r="AC409" s="170"/>
      <c r="AD409" s="167">
        <v>173</v>
      </c>
      <c r="AE409" s="167"/>
      <c r="AF409" s="167"/>
      <c r="AG409" s="167"/>
      <c r="AH409" s="167"/>
      <c r="AI409" s="167"/>
      <c r="AJ409" s="167"/>
      <c r="AK409" s="171">
        <v>164</v>
      </c>
      <c r="AL409" s="172"/>
      <c r="AM409" s="172"/>
      <c r="AN409" s="172"/>
      <c r="AO409" s="172"/>
      <c r="AP409" s="172"/>
      <c r="AQ409" s="173"/>
      <c r="AR409" s="171"/>
      <c r="AS409" s="172"/>
      <c r="AT409" s="172"/>
      <c r="AU409" s="172"/>
      <c r="AV409" s="172"/>
      <c r="AW409" s="172"/>
      <c r="AX409" s="174"/>
    </row>
    <row r="410" spans="1:50" ht="19.5" customHeight="1" x14ac:dyDescent="0.15">
      <c r="A410" s="337"/>
      <c r="B410" s="338"/>
      <c r="C410" s="338"/>
      <c r="D410" s="338"/>
      <c r="E410" s="338"/>
      <c r="F410" s="339"/>
      <c r="G410" s="160"/>
      <c r="H410" s="161"/>
      <c r="I410" s="175" t="s">
        <v>17</v>
      </c>
      <c r="J410" s="176"/>
      <c r="K410" s="176"/>
      <c r="L410" s="176"/>
      <c r="M410" s="176"/>
      <c r="N410" s="176"/>
      <c r="O410" s="177"/>
      <c r="P410" s="200" t="s">
        <v>105</v>
      </c>
      <c r="Q410" s="201"/>
      <c r="R410" s="201"/>
      <c r="S410" s="201"/>
      <c r="T410" s="201"/>
      <c r="U410" s="201"/>
      <c r="V410" s="202"/>
      <c r="W410" s="200" t="s">
        <v>105</v>
      </c>
      <c r="X410" s="201"/>
      <c r="Y410" s="201"/>
      <c r="Z410" s="201"/>
      <c r="AA410" s="201"/>
      <c r="AB410" s="201"/>
      <c r="AC410" s="202"/>
      <c r="AD410" s="200" t="s">
        <v>105</v>
      </c>
      <c r="AE410" s="201"/>
      <c r="AF410" s="201"/>
      <c r="AG410" s="201"/>
      <c r="AH410" s="201"/>
      <c r="AI410" s="201"/>
      <c r="AJ410" s="202"/>
      <c r="AK410" s="200" t="s">
        <v>105</v>
      </c>
      <c r="AL410" s="201"/>
      <c r="AM410" s="201"/>
      <c r="AN410" s="201"/>
      <c r="AO410" s="201"/>
      <c r="AP410" s="201"/>
      <c r="AQ410" s="202"/>
      <c r="AR410" s="204"/>
      <c r="AS410" s="205"/>
      <c r="AT410" s="205"/>
      <c r="AU410" s="205"/>
      <c r="AV410" s="205"/>
      <c r="AW410" s="205"/>
      <c r="AX410" s="206"/>
    </row>
    <row r="411" spans="1:50" ht="19.5" customHeight="1" x14ac:dyDescent="0.15">
      <c r="A411" s="337"/>
      <c r="B411" s="338"/>
      <c r="C411" s="338"/>
      <c r="D411" s="338"/>
      <c r="E411" s="338"/>
      <c r="F411" s="339"/>
      <c r="G411" s="160"/>
      <c r="H411" s="161"/>
      <c r="I411" s="175" t="s">
        <v>18</v>
      </c>
      <c r="J411" s="176"/>
      <c r="K411" s="176"/>
      <c r="L411" s="176"/>
      <c r="M411" s="176"/>
      <c r="N411" s="176"/>
      <c r="O411" s="177"/>
      <c r="P411" s="200" t="s">
        <v>105</v>
      </c>
      <c r="Q411" s="201"/>
      <c r="R411" s="201"/>
      <c r="S411" s="201"/>
      <c r="T411" s="201"/>
      <c r="U411" s="201"/>
      <c r="V411" s="202"/>
      <c r="W411" s="200" t="s">
        <v>105</v>
      </c>
      <c r="X411" s="201"/>
      <c r="Y411" s="201"/>
      <c r="Z411" s="201"/>
      <c r="AA411" s="201"/>
      <c r="AB411" s="201"/>
      <c r="AC411" s="202"/>
      <c r="AD411" s="200" t="s">
        <v>105</v>
      </c>
      <c r="AE411" s="201"/>
      <c r="AF411" s="201"/>
      <c r="AG411" s="201"/>
      <c r="AH411" s="201"/>
      <c r="AI411" s="201"/>
      <c r="AJ411" s="202"/>
      <c r="AK411" s="200" t="s">
        <v>105</v>
      </c>
      <c r="AL411" s="201"/>
      <c r="AM411" s="201"/>
      <c r="AN411" s="201"/>
      <c r="AO411" s="201"/>
      <c r="AP411" s="201"/>
      <c r="AQ411" s="202"/>
      <c r="AR411" s="200"/>
      <c r="AS411" s="201"/>
      <c r="AT411" s="201"/>
      <c r="AU411" s="201"/>
      <c r="AV411" s="201"/>
      <c r="AW411" s="201"/>
      <c r="AX411" s="203"/>
    </row>
    <row r="412" spans="1:50" ht="19.5" customHeight="1" x14ac:dyDescent="0.15">
      <c r="A412" s="337"/>
      <c r="B412" s="338"/>
      <c r="C412" s="338"/>
      <c r="D412" s="338"/>
      <c r="E412" s="338"/>
      <c r="F412" s="339"/>
      <c r="G412" s="160"/>
      <c r="H412" s="161"/>
      <c r="I412" s="175" t="s">
        <v>19</v>
      </c>
      <c r="J412" s="176"/>
      <c r="K412" s="176"/>
      <c r="L412" s="176"/>
      <c r="M412" s="176"/>
      <c r="N412" s="176"/>
      <c r="O412" s="177"/>
      <c r="P412" s="200" t="s">
        <v>105</v>
      </c>
      <c r="Q412" s="201"/>
      <c r="R412" s="201"/>
      <c r="S412" s="201"/>
      <c r="T412" s="201"/>
      <c r="U412" s="201"/>
      <c r="V412" s="202"/>
      <c r="W412" s="200" t="s">
        <v>105</v>
      </c>
      <c r="X412" s="201"/>
      <c r="Y412" s="201"/>
      <c r="Z412" s="201"/>
      <c r="AA412" s="201"/>
      <c r="AB412" s="201"/>
      <c r="AC412" s="202"/>
      <c r="AD412" s="200" t="s">
        <v>105</v>
      </c>
      <c r="AE412" s="201"/>
      <c r="AF412" s="201"/>
      <c r="AG412" s="201"/>
      <c r="AH412" s="201"/>
      <c r="AI412" s="201"/>
      <c r="AJ412" s="202"/>
      <c r="AK412" s="200" t="s">
        <v>105</v>
      </c>
      <c r="AL412" s="201"/>
      <c r="AM412" s="201"/>
      <c r="AN412" s="201"/>
      <c r="AO412" s="201"/>
      <c r="AP412" s="201"/>
      <c r="AQ412" s="202"/>
      <c r="AR412" s="204"/>
      <c r="AS412" s="205"/>
      <c r="AT412" s="205"/>
      <c r="AU412" s="205"/>
      <c r="AV412" s="205"/>
      <c r="AW412" s="205"/>
      <c r="AX412" s="206"/>
    </row>
    <row r="413" spans="1:50" ht="19.5" customHeight="1" x14ac:dyDescent="0.15">
      <c r="A413" s="337"/>
      <c r="B413" s="338"/>
      <c r="C413" s="338"/>
      <c r="D413" s="338"/>
      <c r="E413" s="338"/>
      <c r="F413" s="339"/>
      <c r="G413" s="160"/>
      <c r="H413" s="161"/>
      <c r="I413" s="175" t="s">
        <v>20</v>
      </c>
      <c r="J413" s="176"/>
      <c r="K413" s="176"/>
      <c r="L413" s="176"/>
      <c r="M413" s="176"/>
      <c r="N413" s="176"/>
      <c r="O413" s="177"/>
      <c r="P413" s="200" t="s">
        <v>105</v>
      </c>
      <c r="Q413" s="201"/>
      <c r="R413" s="201"/>
      <c r="S413" s="201"/>
      <c r="T413" s="201"/>
      <c r="U413" s="201"/>
      <c r="V413" s="202"/>
      <c r="W413" s="200" t="s">
        <v>105</v>
      </c>
      <c r="X413" s="201"/>
      <c r="Y413" s="201"/>
      <c r="Z413" s="201"/>
      <c r="AA413" s="201"/>
      <c r="AB413" s="201"/>
      <c r="AC413" s="202"/>
      <c r="AD413" s="200" t="s">
        <v>105</v>
      </c>
      <c r="AE413" s="201"/>
      <c r="AF413" s="201"/>
      <c r="AG413" s="201"/>
      <c r="AH413" s="201"/>
      <c r="AI413" s="201"/>
      <c r="AJ413" s="202"/>
      <c r="AK413" s="200" t="s">
        <v>105</v>
      </c>
      <c r="AL413" s="201"/>
      <c r="AM413" s="201"/>
      <c r="AN413" s="201"/>
      <c r="AO413" s="201"/>
      <c r="AP413" s="201"/>
      <c r="AQ413" s="202"/>
      <c r="AR413" s="204"/>
      <c r="AS413" s="205"/>
      <c r="AT413" s="205"/>
      <c r="AU413" s="205"/>
      <c r="AV413" s="205"/>
      <c r="AW413" s="205"/>
      <c r="AX413" s="206"/>
    </row>
    <row r="414" spans="1:50" ht="19.5" customHeight="1" x14ac:dyDescent="0.15">
      <c r="A414" s="337"/>
      <c r="B414" s="338"/>
      <c r="C414" s="338"/>
      <c r="D414" s="338"/>
      <c r="E414" s="338"/>
      <c r="F414" s="339"/>
      <c r="G414" s="162"/>
      <c r="H414" s="163"/>
      <c r="I414" s="207" t="s">
        <v>21</v>
      </c>
      <c r="J414" s="208"/>
      <c r="K414" s="208"/>
      <c r="L414" s="208"/>
      <c r="M414" s="208"/>
      <c r="N414" s="208"/>
      <c r="O414" s="209"/>
      <c r="P414" s="213">
        <f>P409</f>
        <v>210</v>
      </c>
      <c r="Q414" s="213"/>
      <c r="R414" s="213"/>
      <c r="S414" s="213"/>
      <c r="T414" s="213"/>
      <c r="U414" s="213"/>
      <c r="V414" s="213"/>
      <c r="W414" s="210">
        <f t="shared" ref="W414" si="5">W409</f>
        <v>193</v>
      </c>
      <c r="X414" s="211"/>
      <c r="Y414" s="211"/>
      <c r="Z414" s="211"/>
      <c r="AA414" s="211"/>
      <c r="AB414" s="211"/>
      <c r="AC414" s="212"/>
      <c r="AD414" s="213">
        <f t="shared" ref="AD414" si="6">AD409</f>
        <v>173</v>
      </c>
      <c r="AE414" s="213"/>
      <c r="AF414" s="213"/>
      <c r="AG414" s="213"/>
      <c r="AH414" s="213"/>
      <c r="AI414" s="213"/>
      <c r="AJ414" s="213"/>
      <c r="AK414" s="213">
        <f t="shared" ref="AK414" si="7">AK409</f>
        <v>164</v>
      </c>
      <c r="AL414" s="213"/>
      <c r="AM414" s="213"/>
      <c r="AN414" s="213"/>
      <c r="AO414" s="213"/>
      <c r="AP414" s="213"/>
      <c r="AQ414" s="213"/>
      <c r="AR414" s="214"/>
      <c r="AS414" s="215"/>
      <c r="AT414" s="215"/>
      <c r="AU414" s="215"/>
      <c r="AV414" s="215"/>
      <c r="AW414" s="215"/>
      <c r="AX414" s="216"/>
    </row>
    <row r="415" spans="1:50" ht="19.5" customHeight="1" x14ac:dyDescent="0.15">
      <c r="A415" s="337"/>
      <c r="B415" s="338"/>
      <c r="C415" s="338"/>
      <c r="D415" s="338"/>
      <c r="E415" s="338"/>
      <c r="F415" s="339"/>
      <c r="G415" s="103" t="s">
        <v>22</v>
      </c>
      <c r="H415" s="104"/>
      <c r="I415" s="104"/>
      <c r="J415" s="104"/>
      <c r="K415" s="104"/>
      <c r="L415" s="104"/>
      <c r="M415" s="104"/>
      <c r="N415" s="104"/>
      <c r="O415" s="105"/>
      <c r="P415" s="178">
        <v>203</v>
      </c>
      <c r="Q415" s="178"/>
      <c r="R415" s="178"/>
      <c r="S415" s="178"/>
      <c r="T415" s="178"/>
      <c r="U415" s="178"/>
      <c r="V415" s="178"/>
      <c r="W415" s="744">
        <v>165</v>
      </c>
      <c r="X415" s="745"/>
      <c r="Y415" s="745"/>
      <c r="Z415" s="745"/>
      <c r="AA415" s="745"/>
      <c r="AB415" s="745"/>
      <c r="AC415" s="746"/>
      <c r="AD415" s="182">
        <v>159</v>
      </c>
      <c r="AE415" s="183"/>
      <c r="AF415" s="183"/>
      <c r="AG415" s="183"/>
      <c r="AH415" s="183"/>
      <c r="AI415" s="183"/>
      <c r="AJ415" s="184"/>
      <c r="AK415" s="110"/>
      <c r="AL415" s="111"/>
      <c r="AM415" s="111"/>
      <c r="AN415" s="111"/>
      <c r="AO415" s="111"/>
      <c r="AP415" s="111"/>
      <c r="AQ415" s="112"/>
      <c r="AR415" s="110"/>
      <c r="AS415" s="111"/>
      <c r="AT415" s="111"/>
      <c r="AU415" s="111"/>
      <c r="AV415" s="111"/>
      <c r="AW415" s="111"/>
      <c r="AX415" s="113"/>
    </row>
    <row r="416" spans="1:50" ht="19.5" customHeight="1" x14ac:dyDescent="0.15">
      <c r="A416" s="340"/>
      <c r="B416" s="341"/>
      <c r="C416" s="341"/>
      <c r="D416" s="341"/>
      <c r="E416" s="341"/>
      <c r="F416" s="342"/>
      <c r="G416" s="103" t="s">
        <v>23</v>
      </c>
      <c r="H416" s="104"/>
      <c r="I416" s="104"/>
      <c r="J416" s="104"/>
      <c r="K416" s="104"/>
      <c r="L416" s="104"/>
      <c r="M416" s="104"/>
      <c r="N416" s="104"/>
      <c r="O416" s="105"/>
      <c r="P416" s="106">
        <f>202640/209848</f>
        <v>0.96565132858068692</v>
      </c>
      <c r="Q416" s="106"/>
      <c r="R416" s="106"/>
      <c r="S416" s="106"/>
      <c r="T416" s="106"/>
      <c r="U416" s="106"/>
      <c r="V416" s="106"/>
      <c r="W416" s="107">
        <f>164598/193236</f>
        <v>0.85179780165186614</v>
      </c>
      <c r="X416" s="108"/>
      <c r="Y416" s="108"/>
      <c r="Z416" s="108"/>
      <c r="AA416" s="108"/>
      <c r="AB416" s="108"/>
      <c r="AC416" s="109"/>
      <c r="AD416" s="106">
        <f>158876/173372</f>
        <v>0.91638788270308935</v>
      </c>
      <c r="AE416" s="106"/>
      <c r="AF416" s="106"/>
      <c r="AG416" s="106"/>
      <c r="AH416" s="106"/>
      <c r="AI416" s="106"/>
      <c r="AJ416" s="106"/>
      <c r="AK416" s="110"/>
      <c r="AL416" s="111"/>
      <c r="AM416" s="111"/>
      <c r="AN416" s="111"/>
      <c r="AO416" s="111"/>
      <c r="AP416" s="111"/>
      <c r="AQ416" s="112"/>
      <c r="AR416" s="110"/>
      <c r="AS416" s="111"/>
      <c r="AT416" s="111"/>
      <c r="AU416" s="111"/>
      <c r="AV416" s="111"/>
      <c r="AW416" s="111"/>
      <c r="AX416" s="113"/>
    </row>
    <row r="417" spans="1:51" ht="19.5" customHeight="1" x14ac:dyDescent="0.15">
      <c r="A417" s="120" t="s">
        <v>41</v>
      </c>
      <c r="B417" s="121"/>
      <c r="C417" s="126" t="s">
        <v>42</v>
      </c>
      <c r="D417" s="127"/>
      <c r="E417" s="127"/>
      <c r="F417" s="127"/>
      <c r="G417" s="127"/>
      <c r="H417" s="127"/>
      <c r="I417" s="127"/>
      <c r="J417" s="127"/>
      <c r="K417" s="128"/>
      <c r="L417" s="129" t="s">
        <v>43</v>
      </c>
      <c r="M417" s="130"/>
      <c r="N417" s="130"/>
      <c r="O417" s="130"/>
      <c r="P417" s="130"/>
      <c r="Q417" s="131"/>
      <c r="R417" s="132" t="s">
        <v>96</v>
      </c>
      <c r="S417" s="127"/>
      <c r="T417" s="127"/>
      <c r="U417" s="127"/>
      <c r="V417" s="127"/>
      <c r="W417" s="128"/>
      <c r="X417" s="132" t="s">
        <v>44</v>
      </c>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33"/>
    </row>
    <row r="418" spans="1:51" ht="19.5" customHeight="1" x14ac:dyDescent="0.15">
      <c r="A418" s="122"/>
      <c r="B418" s="123"/>
      <c r="C418" s="134" t="s">
        <v>157</v>
      </c>
      <c r="D418" s="135"/>
      <c r="E418" s="135"/>
      <c r="F418" s="135"/>
      <c r="G418" s="135"/>
      <c r="H418" s="135"/>
      <c r="I418" s="135"/>
      <c r="J418" s="135"/>
      <c r="K418" s="136"/>
      <c r="L418" s="137">
        <v>42</v>
      </c>
      <c r="M418" s="138"/>
      <c r="N418" s="138"/>
      <c r="O418" s="138"/>
      <c r="P418" s="138"/>
      <c r="Q418" s="139"/>
      <c r="R418" s="140"/>
      <c r="S418" s="141"/>
      <c r="T418" s="141"/>
      <c r="U418" s="141"/>
      <c r="V418" s="141"/>
      <c r="W418" s="142"/>
      <c r="X418" s="143"/>
      <c r="Y418" s="144"/>
      <c r="Z418" s="144"/>
      <c r="AA418" s="144"/>
      <c r="AB418" s="144"/>
      <c r="AC418" s="144"/>
      <c r="AD418" s="144"/>
      <c r="AE418" s="144"/>
      <c r="AF418" s="144"/>
      <c r="AG418" s="144"/>
      <c r="AH418" s="144"/>
      <c r="AI418" s="144"/>
      <c r="AJ418" s="144"/>
      <c r="AK418" s="144"/>
      <c r="AL418" s="144"/>
      <c r="AM418" s="144"/>
      <c r="AN418" s="144"/>
      <c r="AO418" s="144"/>
      <c r="AP418" s="144"/>
      <c r="AQ418" s="144"/>
      <c r="AR418" s="144"/>
      <c r="AS418" s="144"/>
      <c r="AT418" s="144"/>
      <c r="AU418" s="144"/>
      <c r="AV418" s="144"/>
      <c r="AW418" s="144"/>
      <c r="AX418" s="145"/>
    </row>
    <row r="419" spans="1:51" ht="19.5" customHeight="1" x14ac:dyDescent="0.15">
      <c r="A419" s="122"/>
      <c r="B419" s="123"/>
      <c r="C419" s="146" t="s">
        <v>158</v>
      </c>
      <c r="D419" s="147"/>
      <c r="E419" s="147"/>
      <c r="F419" s="147"/>
      <c r="G419" s="147"/>
      <c r="H419" s="147"/>
      <c r="I419" s="147"/>
      <c r="J419" s="147"/>
      <c r="K419" s="148"/>
      <c r="L419" s="149">
        <v>51</v>
      </c>
      <c r="M419" s="149"/>
      <c r="N419" s="149"/>
      <c r="O419" s="149"/>
      <c r="P419" s="149"/>
      <c r="Q419" s="149"/>
      <c r="R419" s="93"/>
      <c r="S419" s="91"/>
      <c r="T419" s="91"/>
      <c r="U419" s="91"/>
      <c r="V419" s="91"/>
      <c r="W419" s="92"/>
      <c r="X419" s="150"/>
      <c r="Y419" s="151"/>
      <c r="Z419" s="151"/>
      <c r="AA419" s="151"/>
      <c r="AB419" s="151"/>
      <c r="AC419" s="151"/>
      <c r="AD419" s="151"/>
      <c r="AE419" s="151"/>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1" ht="19.5" customHeight="1" x14ac:dyDescent="0.15">
      <c r="A420" s="122"/>
      <c r="B420" s="123"/>
      <c r="C420" s="146" t="s">
        <v>159</v>
      </c>
      <c r="D420" s="147"/>
      <c r="E420" s="147"/>
      <c r="F420" s="147"/>
      <c r="G420" s="147"/>
      <c r="H420" s="147"/>
      <c r="I420" s="147"/>
      <c r="J420" s="147"/>
      <c r="K420" s="148"/>
      <c r="L420" s="153">
        <v>51</v>
      </c>
      <c r="M420" s="153"/>
      <c r="N420" s="153"/>
      <c r="O420" s="153"/>
      <c r="P420" s="153"/>
      <c r="Q420" s="153"/>
      <c r="R420" s="93"/>
      <c r="S420" s="91"/>
      <c r="T420" s="91"/>
      <c r="U420" s="91"/>
      <c r="V420" s="91"/>
      <c r="W420" s="92"/>
      <c r="X420" s="150"/>
      <c r="Y420" s="151"/>
      <c r="Z420" s="151"/>
      <c r="AA420" s="151"/>
      <c r="AB420" s="151"/>
      <c r="AC420" s="151"/>
      <c r="AD420" s="151"/>
      <c r="AE420" s="151"/>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1" ht="19.5" customHeight="1" x14ac:dyDescent="0.15">
      <c r="A421" s="122"/>
      <c r="B421" s="123"/>
      <c r="C421" s="146" t="s">
        <v>160</v>
      </c>
      <c r="D421" s="147"/>
      <c r="E421" s="147"/>
      <c r="F421" s="147"/>
      <c r="G421" s="147"/>
      <c r="H421" s="147"/>
      <c r="I421" s="147"/>
      <c r="J421" s="147"/>
      <c r="K421" s="148"/>
      <c r="L421" s="153">
        <v>20</v>
      </c>
      <c r="M421" s="153"/>
      <c r="N421" s="153"/>
      <c r="O421" s="153"/>
      <c r="P421" s="153"/>
      <c r="Q421" s="153"/>
      <c r="R421" s="93"/>
      <c r="S421" s="91"/>
      <c r="T421" s="91"/>
      <c r="U421" s="91"/>
      <c r="V421" s="91"/>
      <c r="W421" s="92"/>
      <c r="X421" s="150"/>
      <c r="Y421" s="151"/>
      <c r="Z421" s="151"/>
      <c r="AA421" s="151"/>
      <c r="AB421" s="151"/>
      <c r="AC421" s="151"/>
      <c r="AD421" s="151"/>
      <c r="AE421" s="151"/>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1" ht="19.5" customHeight="1" x14ac:dyDescent="0.15">
      <c r="A422" s="122"/>
      <c r="B422" s="123"/>
      <c r="C422" s="90"/>
      <c r="D422" s="91"/>
      <c r="E422" s="91"/>
      <c r="F422" s="91"/>
      <c r="G422" s="91"/>
      <c r="H422" s="91"/>
      <c r="I422" s="91"/>
      <c r="J422" s="91"/>
      <c r="K422" s="92"/>
      <c r="L422" s="93"/>
      <c r="M422" s="91"/>
      <c r="N422" s="91"/>
      <c r="O422" s="91"/>
      <c r="P422" s="91"/>
      <c r="Q422" s="92"/>
      <c r="R422" s="93"/>
      <c r="S422" s="91"/>
      <c r="T422" s="91"/>
      <c r="U422" s="91"/>
      <c r="V422" s="91"/>
      <c r="W422" s="92"/>
      <c r="X422" s="150"/>
      <c r="Y422" s="151"/>
      <c r="Z422" s="151"/>
      <c r="AA422" s="151"/>
      <c r="AB422" s="151"/>
      <c r="AC422" s="151"/>
      <c r="AD422" s="151"/>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1" ht="19.5" customHeight="1" x14ac:dyDescent="0.15">
      <c r="A423" s="122"/>
      <c r="B423" s="123"/>
      <c r="C423" s="737"/>
      <c r="D423" s="738"/>
      <c r="E423" s="738"/>
      <c r="F423" s="738"/>
      <c r="G423" s="738"/>
      <c r="H423" s="738"/>
      <c r="I423" s="738"/>
      <c r="J423" s="738"/>
      <c r="K423" s="739"/>
      <c r="L423" s="740"/>
      <c r="M423" s="738"/>
      <c r="N423" s="738"/>
      <c r="O423" s="738"/>
      <c r="P423" s="738"/>
      <c r="Q423" s="739"/>
      <c r="R423" s="740"/>
      <c r="S423" s="738"/>
      <c r="T423" s="738"/>
      <c r="U423" s="738"/>
      <c r="V423" s="738"/>
      <c r="W423" s="739"/>
      <c r="X423" s="150"/>
      <c r="Y423" s="151"/>
      <c r="Z423" s="151"/>
      <c r="AA423" s="151"/>
      <c r="AB423" s="151"/>
      <c r="AC423" s="151"/>
      <c r="AD423" s="151"/>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1" ht="19.5" customHeight="1" thickBot="1" x14ac:dyDescent="0.2">
      <c r="A424" s="124"/>
      <c r="B424" s="125"/>
      <c r="C424" s="481" t="s">
        <v>21</v>
      </c>
      <c r="D424" s="482"/>
      <c r="E424" s="482"/>
      <c r="F424" s="482"/>
      <c r="G424" s="482"/>
      <c r="H424" s="482"/>
      <c r="I424" s="482"/>
      <c r="J424" s="482"/>
      <c r="K424" s="483"/>
      <c r="L424" s="741">
        <f>SUM(L417:Q423)</f>
        <v>164</v>
      </c>
      <c r="M424" s="742"/>
      <c r="N424" s="742"/>
      <c r="O424" s="742"/>
      <c r="P424" s="742"/>
      <c r="Q424" s="743"/>
      <c r="R424" s="114"/>
      <c r="S424" s="115"/>
      <c r="T424" s="115"/>
      <c r="U424" s="115"/>
      <c r="V424" s="115"/>
      <c r="W424" s="116"/>
      <c r="X424" s="117"/>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9"/>
    </row>
    <row r="425" spans="1:51" s="59" customFormat="1" ht="19.5" customHeight="1" x14ac:dyDescent="0.15">
      <c r="A425" s="73"/>
      <c r="B425" s="73"/>
      <c r="C425" s="55"/>
      <c r="D425" s="55"/>
      <c r="E425" s="55"/>
      <c r="F425" s="55"/>
      <c r="G425" s="55"/>
      <c r="H425" s="55"/>
      <c r="I425" s="55"/>
      <c r="J425" s="55"/>
      <c r="K425" s="55"/>
      <c r="L425" s="74"/>
      <c r="M425" s="74"/>
      <c r="N425" s="74"/>
      <c r="O425" s="74"/>
      <c r="P425" s="74"/>
      <c r="Q425" s="74"/>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53"/>
    </row>
    <row r="426" spans="1:51" ht="20.25" customHeight="1" thickBot="1" x14ac:dyDescent="0.2">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747"/>
      <c r="AR426" s="747"/>
      <c r="AS426" s="747"/>
      <c r="AT426" s="747"/>
      <c r="AU426" s="747"/>
      <c r="AV426" s="747"/>
      <c r="AW426" s="747"/>
      <c r="AX426" s="747"/>
    </row>
    <row r="427" spans="1:51" ht="25.15" customHeight="1" x14ac:dyDescent="0.15">
      <c r="A427" s="288" t="s">
        <v>89</v>
      </c>
      <c r="B427" s="289"/>
      <c r="C427" s="289"/>
      <c r="D427" s="289"/>
      <c r="E427" s="289"/>
      <c r="F427" s="702"/>
      <c r="G427" s="290" t="s">
        <v>164</v>
      </c>
      <c r="H427" s="703"/>
      <c r="I427" s="703"/>
      <c r="J427" s="703"/>
      <c r="K427" s="703"/>
      <c r="L427" s="703"/>
      <c r="M427" s="703"/>
      <c r="N427" s="703"/>
      <c r="O427" s="703"/>
      <c r="P427" s="703"/>
      <c r="Q427" s="703"/>
      <c r="R427" s="703"/>
      <c r="S427" s="703"/>
      <c r="T427" s="703"/>
      <c r="U427" s="703"/>
      <c r="V427" s="703"/>
      <c r="W427" s="703"/>
      <c r="X427" s="704"/>
      <c r="Y427" s="292" t="s">
        <v>4</v>
      </c>
      <c r="Z427" s="705"/>
      <c r="AA427" s="705"/>
      <c r="AB427" s="705"/>
      <c r="AC427" s="705"/>
      <c r="AD427" s="706"/>
      <c r="AE427" s="707" t="s">
        <v>101</v>
      </c>
      <c r="AF427" s="295"/>
      <c r="AG427" s="295"/>
      <c r="AH427" s="295"/>
      <c r="AI427" s="295"/>
      <c r="AJ427" s="295"/>
      <c r="AK427" s="295"/>
      <c r="AL427" s="295"/>
      <c r="AM427" s="295"/>
      <c r="AN427" s="295"/>
      <c r="AO427" s="295"/>
      <c r="AP427" s="708"/>
      <c r="AQ427" s="296" t="s">
        <v>5</v>
      </c>
      <c r="AR427" s="709"/>
      <c r="AS427" s="709"/>
      <c r="AT427" s="709"/>
      <c r="AU427" s="709"/>
      <c r="AV427" s="709"/>
      <c r="AW427" s="709"/>
      <c r="AX427" s="710"/>
    </row>
    <row r="428" spans="1:51" ht="30" customHeight="1" x14ac:dyDescent="0.15">
      <c r="A428" s="310" t="s">
        <v>6</v>
      </c>
      <c r="B428" s="731"/>
      <c r="C428" s="731"/>
      <c r="D428" s="731"/>
      <c r="E428" s="731"/>
      <c r="F428" s="732"/>
      <c r="G428" s="313" t="s">
        <v>98</v>
      </c>
      <c r="H428" s="314"/>
      <c r="I428" s="314"/>
      <c r="J428" s="314"/>
      <c r="K428" s="314"/>
      <c r="L428" s="314"/>
      <c r="M428" s="314"/>
      <c r="N428" s="314"/>
      <c r="O428" s="314"/>
      <c r="P428" s="314"/>
      <c r="Q428" s="314"/>
      <c r="R428" s="314"/>
      <c r="S428" s="314"/>
      <c r="T428" s="314"/>
      <c r="U428" s="314"/>
      <c r="V428" s="314"/>
      <c r="W428" s="314"/>
      <c r="X428" s="733"/>
      <c r="Y428" s="315" t="s">
        <v>7</v>
      </c>
      <c r="Z428" s="734"/>
      <c r="AA428" s="734"/>
      <c r="AB428" s="734"/>
      <c r="AC428" s="734"/>
      <c r="AD428" s="735"/>
      <c r="AE428" s="318" t="s">
        <v>102</v>
      </c>
      <c r="AF428" s="319"/>
      <c r="AG428" s="319"/>
      <c r="AH428" s="319"/>
      <c r="AI428" s="319"/>
      <c r="AJ428" s="319"/>
      <c r="AK428" s="319"/>
      <c r="AL428" s="319"/>
      <c r="AM428" s="319"/>
      <c r="AN428" s="319"/>
      <c r="AO428" s="319"/>
      <c r="AP428" s="320"/>
      <c r="AQ428" s="321" t="s">
        <v>103</v>
      </c>
      <c r="AR428" s="322"/>
      <c r="AS428" s="322"/>
      <c r="AT428" s="322"/>
      <c r="AU428" s="322"/>
      <c r="AV428" s="322"/>
      <c r="AW428" s="322"/>
      <c r="AX428" s="323"/>
    </row>
    <row r="429" spans="1:51" ht="30" customHeight="1" x14ac:dyDescent="0.15">
      <c r="A429" s="324" t="s">
        <v>8</v>
      </c>
      <c r="B429" s="325"/>
      <c r="C429" s="325"/>
      <c r="D429" s="325"/>
      <c r="E429" s="325"/>
      <c r="F429" s="717"/>
      <c r="G429" s="326" t="s">
        <v>99</v>
      </c>
      <c r="H429" s="718"/>
      <c r="I429" s="718"/>
      <c r="J429" s="718"/>
      <c r="K429" s="718"/>
      <c r="L429" s="718"/>
      <c r="M429" s="718"/>
      <c r="N429" s="718"/>
      <c r="O429" s="718"/>
      <c r="P429" s="718"/>
      <c r="Q429" s="718"/>
      <c r="R429" s="718"/>
      <c r="S429" s="718"/>
      <c r="T429" s="718"/>
      <c r="U429" s="718"/>
      <c r="V429" s="718"/>
      <c r="W429" s="718"/>
      <c r="X429" s="719"/>
      <c r="Y429" s="327" t="s">
        <v>9</v>
      </c>
      <c r="Z429" s="328"/>
      <c r="AA429" s="328"/>
      <c r="AB429" s="328"/>
      <c r="AC429" s="328"/>
      <c r="AD429" s="329"/>
      <c r="AE429" s="330" t="s">
        <v>104</v>
      </c>
      <c r="AF429" s="330"/>
      <c r="AG429" s="330"/>
      <c r="AH429" s="330"/>
      <c r="AI429" s="330"/>
      <c r="AJ429" s="330"/>
      <c r="AK429" s="330"/>
      <c r="AL429" s="330"/>
      <c r="AM429" s="330"/>
      <c r="AN429" s="330"/>
      <c r="AO429" s="330"/>
      <c r="AP429" s="330"/>
      <c r="AQ429" s="331"/>
      <c r="AR429" s="331"/>
      <c r="AS429" s="331"/>
      <c r="AT429" s="331"/>
      <c r="AU429" s="331"/>
      <c r="AV429" s="331"/>
      <c r="AW429" s="331"/>
      <c r="AX429" s="332"/>
    </row>
    <row r="430" spans="1:51" ht="39.950000000000003" customHeight="1" x14ac:dyDescent="0.15">
      <c r="A430" s="720" t="s">
        <v>10</v>
      </c>
      <c r="B430" s="721"/>
      <c r="C430" s="721"/>
      <c r="D430" s="721"/>
      <c r="E430" s="721"/>
      <c r="F430" s="722"/>
      <c r="G430" s="723" t="s">
        <v>154</v>
      </c>
      <c r="H430" s="724"/>
      <c r="I430" s="724"/>
      <c r="J430" s="724"/>
      <c r="K430" s="724"/>
      <c r="L430" s="724"/>
      <c r="M430" s="724"/>
      <c r="N430" s="724"/>
      <c r="O430" s="724"/>
      <c r="P430" s="724"/>
      <c r="Q430" s="724"/>
      <c r="R430" s="724"/>
      <c r="S430" s="724"/>
      <c r="T430" s="724"/>
      <c r="U430" s="724"/>
      <c r="V430" s="724"/>
      <c r="W430" s="724"/>
      <c r="X430" s="725"/>
      <c r="Y430" s="303" t="s">
        <v>11</v>
      </c>
      <c r="Z430" s="726"/>
      <c r="AA430" s="726"/>
      <c r="AB430" s="726"/>
      <c r="AC430" s="726"/>
      <c r="AD430" s="727"/>
      <c r="AE430" s="728" t="s">
        <v>156</v>
      </c>
      <c r="AF430" s="729"/>
      <c r="AG430" s="729"/>
      <c r="AH430" s="729"/>
      <c r="AI430" s="729"/>
      <c r="AJ430" s="729"/>
      <c r="AK430" s="729"/>
      <c r="AL430" s="729"/>
      <c r="AM430" s="729"/>
      <c r="AN430" s="729"/>
      <c r="AO430" s="729"/>
      <c r="AP430" s="729"/>
      <c r="AQ430" s="729"/>
      <c r="AR430" s="729"/>
      <c r="AS430" s="729"/>
      <c r="AT430" s="729"/>
      <c r="AU430" s="729"/>
      <c r="AV430" s="729"/>
      <c r="AW430" s="729"/>
      <c r="AX430" s="730"/>
    </row>
    <row r="431" spans="1:51" ht="33.75" customHeight="1" x14ac:dyDescent="0.15">
      <c r="A431" s="94" t="s">
        <v>334</v>
      </c>
      <c r="B431" s="95"/>
      <c r="C431" s="95"/>
      <c r="D431" s="95"/>
      <c r="E431" s="95"/>
      <c r="F431" s="96"/>
      <c r="G431" s="307" t="s">
        <v>173</v>
      </c>
      <c r="H431" s="308"/>
      <c r="I431" s="308"/>
      <c r="J431" s="308"/>
      <c r="K431" s="308"/>
      <c r="L431" s="308"/>
      <c r="M431" s="308"/>
      <c r="N431" s="308"/>
      <c r="O431" s="308"/>
      <c r="P431" s="308"/>
      <c r="Q431" s="308"/>
      <c r="R431" s="308"/>
      <c r="S431" s="308"/>
      <c r="T431" s="308"/>
      <c r="U431" s="308"/>
      <c r="V431" s="308"/>
      <c r="W431" s="308"/>
      <c r="X431" s="308"/>
      <c r="Y431" s="308"/>
      <c r="Z431" s="308"/>
      <c r="AA431" s="308"/>
      <c r="AB431" s="308"/>
      <c r="AC431" s="308"/>
      <c r="AD431" s="308"/>
      <c r="AE431" s="308"/>
      <c r="AF431" s="308"/>
      <c r="AG431" s="308"/>
      <c r="AH431" s="308"/>
      <c r="AI431" s="308"/>
      <c r="AJ431" s="308"/>
      <c r="AK431" s="308"/>
      <c r="AL431" s="308"/>
      <c r="AM431" s="308"/>
      <c r="AN431" s="308"/>
      <c r="AO431" s="308"/>
      <c r="AP431" s="308"/>
      <c r="AQ431" s="308"/>
      <c r="AR431" s="308"/>
      <c r="AS431" s="308"/>
      <c r="AT431" s="308"/>
      <c r="AU431" s="308"/>
      <c r="AV431" s="308"/>
      <c r="AW431" s="308"/>
      <c r="AX431" s="309"/>
    </row>
    <row r="432" spans="1:51" ht="33.75" customHeight="1" x14ac:dyDescent="0.15">
      <c r="A432" s="94" t="s">
        <v>392</v>
      </c>
      <c r="B432" s="95"/>
      <c r="C432" s="95"/>
      <c r="D432" s="95"/>
      <c r="E432" s="95"/>
      <c r="F432" s="96"/>
      <c r="G432" s="307" t="s">
        <v>176</v>
      </c>
      <c r="H432" s="308"/>
      <c r="I432" s="308"/>
      <c r="J432" s="308"/>
      <c r="K432" s="308"/>
      <c r="L432" s="308"/>
      <c r="M432" s="308"/>
      <c r="N432" s="308"/>
      <c r="O432" s="308"/>
      <c r="P432" s="308"/>
      <c r="Q432" s="308"/>
      <c r="R432" s="308"/>
      <c r="S432" s="308"/>
      <c r="T432" s="308"/>
      <c r="U432" s="308"/>
      <c r="V432" s="308"/>
      <c r="W432" s="308"/>
      <c r="X432" s="308"/>
      <c r="Y432" s="308"/>
      <c r="Z432" s="308"/>
      <c r="AA432" s="308"/>
      <c r="AB432" s="308"/>
      <c r="AC432" s="308"/>
      <c r="AD432" s="308"/>
      <c r="AE432" s="308"/>
      <c r="AF432" s="308"/>
      <c r="AG432" s="308"/>
      <c r="AH432" s="308"/>
      <c r="AI432" s="308"/>
      <c r="AJ432" s="308"/>
      <c r="AK432" s="308"/>
      <c r="AL432" s="308"/>
      <c r="AM432" s="308"/>
      <c r="AN432" s="308"/>
      <c r="AO432" s="308"/>
      <c r="AP432" s="308"/>
      <c r="AQ432" s="308"/>
      <c r="AR432" s="308"/>
      <c r="AS432" s="308"/>
      <c r="AT432" s="308"/>
      <c r="AU432" s="308"/>
      <c r="AV432" s="308"/>
      <c r="AW432" s="308"/>
      <c r="AX432" s="309"/>
    </row>
    <row r="433" spans="1:50" ht="22.5" customHeight="1" x14ac:dyDescent="0.15">
      <c r="A433" s="94" t="s">
        <v>13</v>
      </c>
      <c r="B433" s="95"/>
      <c r="C433" s="95"/>
      <c r="D433" s="95"/>
      <c r="E433" s="95"/>
      <c r="F433" s="96"/>
      <c r="G433" s="100" t="s">
        <v>109</v>
      </c>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c r="AJ433" s="101"/>
      <c r="AK433" s="101"/>
      <c r="AL433" s="101"/>
      <c r="AM433" s="101"/>
      <c r="AN433" s="101"/>
      <c r="AO433" s="101"/>
      <c r="AP433" s="101"/>
      <c r="AQ433" s="101"/>
      <c r="AR433" s="101"/>
      <c r="AS433" s="101"/>
      <c r="AT433" s="101"/>
      <c r="AU433" s="101"/>
      <c r="AV433" s="101"/>
      <c r="AW433" s="101"/>
      <c r="AX433" s="102"/>
    </row>
    <row r="434" spans="1:50" ht="19.5" customHeight="1" x14ac:dyDescent="0.15">
      <c r="A434" s="334" t="s">
        <v>14</v>
      </c>
      <c r="B434" s="335"/>
      <c r="C434" s="335"/>
      <c r="D434" s="335"/>
      <c r="E434" s="335"/>
      <c r="F434" s="336"/>
      <c r="G434" s="698"/>
      <c r="H434" s="699"/>
      <c r="I434" s="699"/>
      <c r="J434" s="699"/>
      <c r="K434" s="699"/>
      <c r="L434" s="699"/>
      <c r="M434" s="699"/>
      <c r="N434" s="699"/>
      <c r="O434" s="700"/>
      <c r="P434" s="154" t="s">
        <v>92</v>
      </c>
      <c r="Q434" s="155"/>
      <c r="R434" s="155"/>
      <c r="S434" s="155"/>
      <c r="T434" s="155"/>
      <c r="U434" s="155"/>
      <c r="V434" s="156"/>
      <c r="W434" s="154" t="s">
        <v>93</v>
      </c>
      <c r="X434" s="155"/>
      <c r="Y434" s="155"/>
      <c r="Z434" s="155"/>
      <c r="AA434" s="155"/>
      <c r="AB434" s="155"/>
      <c r="AC434" s="156"/>
      <c r="AD434" s="154" t="s">
        <v>94</v>
      </c>
      <c r="AE434" s="155"/>
      <c r="AF434" s="155"/>
      <c r="AG434" s="155"/>
      <c r="AH434" s="155"/>
      <c r="AI434" s="155"/>
      <c r="AJ434" s="156"/>
      <c r="AK434" s="154" t="s">
        <v>95</v>
      </c>
      <c r="AL434" s="155"/>
      <c r="AM434" s="155"/>
      <c r="AN434" s="155"/>
      <c r="AO434" s="155"/>
      <c r="AP434" s="155"/>
      <c r="AQ434" s="156"/>
      <c r="AR434" s="154" t="s">
        <v>96</v>
      </c>
      <c r="AS434" s="155"/>
      <c r="AT434" s="155"/>
      <c r="AU434" s="155"/>
      <c r="AV434" s="155"/>
      <c r="AW434" s="155"/>
      <c r="AX434" s="157"/>
    </row>
    <row r="435" spans="1:50" ht="19.5" customHeight="1" x14ac:dyDescent="0.15">
      <c r="A435" s="337"/>
      <c r="B435" s="338"/>
      <c r="C435" s="338"/>
      <c r="D435" s="338"/>
      <c r="E435" s="338"/>
      <c r="F435" s="339"/>
      <c r="G435" s="158" t="s">
        <v>15</v>
      </c>
      <c r="H435" s="159"/>
      <c r="I435" s="164" t="s">
        <v>16</v>
      </c>
      <c r="J435" s="165"/>
      <c r="K435" s="165"/>
      <c r="L435" s="165"/>
      <c r="M435" s="165"/>
      <c r="N435" s="165"/>
      <c r="O435" s="166"/>
      <c r="P435" s="171">
        <v>107</v>
      </c>
      <c r="Q435" s="172"/>
      <c r="R435" s="172"/>
      <c r="S435" s="172"/>
      <c r="T435" s="172"/>
      <c r="U435" s="172"/>
      <c r="V435" s="173"/>
      <c r="W435" s="171">
        <v>102</v>
      </c>
      <c r="X435" s="172"/>
      <c r="Y435" s="172"/>
      <c r="Z435" s="172"/>
      <c r="AA435" s="172"/>
      <c r="AB435" s="172"/>
      <c r="AC435" s="173"/>
      <c r="AD435" s="171">
        <v>101</v>
      </c>
      <c r="AE435" s="172"/>
      <c r="AF435" s="172"/>
      <c r="AG435" s="172"/>
      <c r="AH435" s="172"/>
      <c r="AI435" s="172"/>
      <c r="AJ435" s="173"/>
      <c r="AK435" s="171">
        <v>101</v>
      </c>
      <c r="AL435" s="172"/>
      <c r="AM435" s="172"/>
      <c r="AN435" s="172"/>
      <c r="AO435" s="172"/>
      <c r="AP435" s="172"/>
      <c r="AQ435" s="173"/>
      <c r="AR435" s="171"/>
      <c r="AS435" s="172"/>
      <c r="AT435" s="172"/>
      <c r="AU435" s="172"/>
      <c r="AV435" s="172"/>
      <c r="AW435" s="172"/>
      <c r="AX435" s="174"/>
    </row>
    <row r="436" spans="1:50" ht="19.5" customHeight="1" x14ac:dyDescent="0.15">
      <c r="A436" s="337"/>
      <c r="B436" s="338"/>
      <c r="C436" s="338"/>
      <c r="D436" s="338"/>
      <c r="E436" s="338"/>
      <c r="F436" s="339"/>
      <c r="G436" s="160"/>
      <c r="H436" s="161"/>
      <c r="I436" s="175" t="s">
        <v>17</v>
      </c>
      <c r="J436" s="176"/>
      <c r="K436" s="176"/>
      <c r="L436" s="176"/>
      <c r="M436" s="176"/>
      <c r="N436" s="176"/>
      <c r="O436" s="177"/>
      <c r="P436" s="200" t="s">
        <v>105</v>
      </c>
      <c r="Q436" s="201"/>
      <c r="R436" s="201"/>
      <c r="S436" s="201"/>
      <c r="T436" s="201"/>
      <c r="U436" s="201"/>
      <c r="V436" s="202"/>
      <c r="W436" s="748">
        <v>-1</v>
      </c>
      <c r="X436" s="749"/>
      <c r="Y436" s="749"/>
      <c r="Z436" s="749"/>
      <c r="AA436" s="749"/>
      <c r="AB436" s="749"/>
      <c r="AC436" s="750"/>
      <c r="AD436" s="200" t="s">
        <v>105</v>
      </c>
      <c r="AE436" s="201"/>
      <c r="AF436" s="201"/>
      <c r="AG436" s="201"/>
      <c r="AH436" s="201"/>
      <c r="AI436" s="201"/>
      <c r="AJ436" s="202"/>
      <c r="AK436" s="200" t="s">
        <v>106</v>
      </c>
      <c r="AL436" s="201"/>
      <c r="AM436" s="201"/>
      <c r="AN436" s="201"/>
      <c r="AO436" s="201"/>
      <c r="AP436" s="201"/>
      <c r="AQ436" s="202"/>
      <c r="AR436" s="204"/>
      <c r="AS436" s="205"/>
      <c r="AT436" s="205"/>
      <c r="AU436" s="205"/>
      <c r="AV436" s="205"/>
      <c r="AW436" s="205"/>
      <c r="AX436" s="206"/>
    </row>
    <row r="437" spans="1:50" ht="19.5" customHeight="1" x14ac:dyDescent="0.15">
      <c r="A437" s="337"/>
      <c r="B437" s="338"/>
      <c r="C437" s="338"/>
      <c r="D437" s="338"/>
      <c r="E437" s="338"/>
      <c r="F437" s="339"/>
      <c r="G437" s="160"/>
      <c r="H437" s="161"/>
      <c r="I437" s="175" t="s">
        <v>18</v>
      </c>
      <c r="J437" s="176"/>
      <c r="K437" s="176"/>
      <c r="L437" s="176"/>
      <c r="M437" s="176"/>
      <c r="N437" s="176"/>
      <c r="O437" s="177"/>
      <c r="P437" s="200" t="s">
        <v>105</v>
      </c>
      <c r="Q437" s="201"/>
      <c r="R437" s="201"/>
      <c r="S437" s="201"/>
      <c r="T437" s="201"/>
      <c r="U437" s="201"/>
      <c r="V437" s="202"/>
      <c r="W437" s="200" t="s">
        <v>105</v>
      </c>
      <c r="X437" s="201"/>
      <c r="Y437" s="201"/>
      <c r="Z437" s="201"/>
      <c r="AA437" s="201"/>
      <c r="AB437" s="201"/>
      <c r="AC437" s="202"/>
      <c r="AD437" s="200" t="s">
        <v>105</v>
      </c>
      <c r="AE437" s="201"/>
      <c r="AF437" s="201"/>
      <c r="AG437" s="201"/>
      <c r="AH437" s="201"/>
      <c r="AI437" s="201"/>
      <c r="AJ437" s="202"/>
      <c r="AK437" s="200" t="s">
        <v>105</v>
      </c>
      <c r="AL437" s="201"/>
      <c r="AM437" s="201"/>
      <c r="AN437" s="201"/>
      <c r="AO437" s="201"/>
      <c r="AP437" s="201"/>
      <c r="AQ437" s="202"/>
      <c r="AR437" s="200"/>
      <c r="AS437" s="201"/>
      <c r="AT437" s="201"/>
      <c r="AU437" s="201"/>
      <c r="AV437" s="201"/>
      <c r="AW437" s="201"/>
      <c r="AX437" s="203"/>
    </row>
    <row r="438" spans="1:50" ht="19.5" customHeight="1" x14ac:dyDescent="0.15">
      <c r="A438" s="337"/>
      <c r="B438" s="338"/>
      <c r="C438" s="338"/>
      <c r="D438" s="338"/>
      <c r="E438" s="338"/>
      <c r="F438" s="339"/>
      <c r="G438" s="160"/>
      <c r="H438" s="161"/>
      <c r="I438" s="175" t="s">
        <v>19</v>
      </c>
      <c r="J438" s="176"/>
      <c r="K438" s="176"/>
      <c r="L438" s="176"/>
      <c r="M438" s="176"/>
      <c r="N438" s="176"/>
      <c r="O438" s="177"/>
      <c r="P438" s="200" t="s">
        <v>105</v>
      </c>
      <c r="Q438" s="201"/>
      <c r="R438" s="201"/>
      <c r="S438" s="201"/>
      <c r="T438" s="201"/>
      <c r="U438" s="201"/>
      <c r="V438" s="202"/>
      <c r="W438" s="200" t="s">
        <v>105</v>
      </c>
      <c r="X438" s="201"/>
      <c r="Y438" s="201"/>
      <c r="Z438" s="201"/>
      <c r="AA438" s="201"/>
      <c r="AB438" s="201"/>
      <c r="AC438" s="202"/>
      <c r="AD438" s="200" t="s">
        <v>105</v>
      </c>
      <c r="AE438" s="201"/>
      <c r="AF438" s="201"/>
      <c r="AG438" s="201"/>
      <c r="AH438" s="201"/>
      <c r="AI438" s="201"/>
      <c r="AJ438" s="202"/>
      <c r="AK438" s="200" t="s">
        <v>105</v>
      </c>
      <c r="AL438" s="201"/>
      <c r="AM438" s="201"/>
      <c r="AN438" s="201"/>
      <c r="AO438" s="201"/>
      <c r="AP438" s="201"/>
      <c r="AQ438" s="202"/>
      <c r="AR438" s="204"/>
      <c r="AS438" s="205"/>
      <c r="AT438" s="205"/>
      <c r="AU438" s="205"/>
      <c r="AV438" s="205"/>
      <c r="AW438" s="205"/>
      <c r="AX438" s="206"/>
    </row>
    <row r="439" spans="1:50" ht="19.5" customHeight="1" x14ac:dyDescent="0.15">
      <c r="A439" s="337"/>
      <c r="B439" s="338"/>
      <c r="C439" s="338"/>
      <c r="D439" s="338"/>
      <c r="E439" s="338"/>
      <c r="F439" s="339"/>
      <c r="G439" s="160"/>
      <c r="H439" s="161"/>
      <c r="I439" s="175" t="s">
        <v>20</v>
      </c>
      <c r="J439" s="176"/>
      <c r="K439" s="176"/>
      <c r="L439" s="176"/>
      <c r="M439" s="176"/>
      <c r="N439" s="176"/>
      <c r="O439" s="177"/>
      <c r="P439" s="200" t="s">
        <v>105</v>
      </c>
      <c r="Q439" s="201"/>
      <c r="R439" s="201"/>
      <c r="S439" s="201"/>
      <c r="T439" s="201"/>
      <c r="U439" s="201"/>
      <c r="V439" s="202"/>
      <c r="W439" s="200" t="s">
        <v>105</v>
      </c>
      <c r="X439" s="201"/>
      <c r="Y439" s="201"/>
      <c r="Z439" s="201"/>
      <c r="AA439" s="201"/>
      <c r="AB439" s="201"/>
      <c r="AC439" s="202"/>
      <c r="AD439" s="200" t="s">
        <v>105</v>
      </c>
      <c r="AE439" s="201"/>
      <c r="AF439" s="201"/>
      <c r="AG439" s="201"/>
      <c r="AH439" s="201"/>
      <c r="AI439" s="201"/>
      <c r="AJ439" s="202"/>
      <c r="AK439" s="200" t="s">
        <v>105</v>
      </c>
      <c r="AL439" s="201"/>
      <c r="AM439" s="201"/>
      <c r="AN439" s="201"/>
      <c r="AO439" s="201"/>
      <c r="AP439" s="201"/>
      <c r="AQ439" s="202"/>
      <c r="AR439" s="204"/>
      <c r="AS439" s="205"/>
      <c r="AT439" s="205"/>
      <c r="AU439" s="205"/>
      <c r="AV439" s="205"/>
      <c r="AW439" s="205"/>
      <c r="AX439" s="206"/>
    </row>
    <row r="440" spans="1:50" ht="19.5" customHeight="1" x14ac:dyDescent="0.15">
      <c r="A440" s="337"/>
      <c r="B440" s="338"/>
      <c r="C440" s="338"/>
      <c r="D440" s="338"/>
      <c r="E440" s="338"/>
      <c r="F440" s="339"/>
      <c r="G440" s="162"/>
      <c r="H440" s="163"/>
      <c r="I440" s="207" t="s">
        <v>21</v>
      </c>
      <c r="J440" s="208"/>
      <c r="K440" s="208"/>
      <c r="L440" s="208"/>
      <c r="M440" s="208"/>
      <c r="N440" s="208"/>
      <c r="O440" s="209"/>
      <c r="P440" s="213">
        <f>P435</f>
        <v>107</v>
      </c>
      <c r="Q440" s="213"/>
      <c r="R440" s="213"/>
      <c r="S440" s="213"/>
      <c r="T440" s="213"/>
      <c r="U440" s="213"/>
      <c r="V440" s="213"/>
      <c r="W440" s="210">
        <f>W435+W436</f>
        <v>101</v>
      </c>
      <c r="X440" s="211"/>
      <c r="Y440" s="211"/>
      <c r="Z440" s="211"/>
      <c r="AA440" s="211"/>
      <c r="AB440" s="211"/>
      <c r="AC440" s="212"/>
      <c r="AD440" s="213">
        <f t="shared" ref="AD440" si="8">AD435</f>
        <v>101</v>
      </c>
      <c r="AE440" s="213"/>
      <c r="AF440" s="213"/>
      <c r="AG440" s="213"/>
      <c r="AH440" s="213"/>
      <c r="AI440" s="213"/>
      <c r="AJ440" s="213"/>
      <c r="AK440" s="213">
        <f t="shared" ref="AK440" si="9">AK435</f>
        <v>101</v>
      </c>
      <c r="AL440" s="213"/>
      <c r="AM440" s="213"/>
      <c r="AN440" s="213"/>
      <c r="AO440" s="213"/>
      <c r="AP440" s="213"/>
      <c r="AQ440" s="213"/>
      <c r="AR440" s="214"/>
      <c r="AS440" s="215"/>
      <c r="AT440" s="215"/>
      <c r="AU440" s="215"/>
      <c r="AV440" s="215"/>
      <c r="AW440" s="215"/>
      <c r="AX440" s="216"/>
    </row>
    <row r="441" spans="1:50" ht="19.5" customHeight="1" x14ac:dyDescent="0.15">
      <c r="A441" s="337"/>
      <c r="B441" s="338"/>
      <c r="C441" s="338"/>
      <c r="D441" s="338"/>
      <c r="E441" s="338"/>
      <c r="F441" s="339"/>
      <c r="G441" s="103" t="s">
        <v>22</v>
      </c>
      <c r="H441" s="104"/>
      <c r="I441" s="104"/>
      <c r="J441" s="104"/>
      <c r="K441" s="104"/>
      <c r="L441" s="104"/>
      <c r="M441" s="104"/>
      <c r="N441" s="104"/>
      <c r="O441" s="105"/>
      <c r="P441" s="178">
        <v>92</v>
      </c>
      <c r="Q441" s="178"/>
      <c r="R441" s="178"/>
      <c r="S441" s="178"/>
      <c r="T441" s="178"/>
      <c r="U441" s="178"/>
      <c r="V441" s="178"/>
      <c r="W441" s="744">
        <v>87</v>
      </c>
      <c r="X441" s="745"/>
      <c r="Y441" s="745"/>
      <c r="Z441" s="745"/>
      <c r="AA441" s="745"/>
      <c r="AB441" s="745"/>
      <c r="AC441" s="746"/>
      <c r="AD441" s="182">
        <v>87</v>
      </c>
      <c r="AE441" s="183"/>
      <c r="AF441" s="183"/>
      <c r="AG441" s="183"/>
      <c r="AH441" s="183"/>
      <c r="AI441" s="183"/>
      <c r="AJ441" s="184"/>
      <c r="AK441" s="110"/>
      <c r="AL441" s="111"/>
      <c r="AM441" s="111"/>
      <c r="AN441" s="111"/>
      <c r="AO441" s="111"/>
      <c r="AP441" s="111"/>
      <c r="AQ441" s="112"/>
      <c r="AR441" s="110"/>
      <c r="AS441" s="111"/>
      <c r="AT441" s="111"/>
      <c r="AU441" s="111"/>
      <c r="AV441" s="111"/>
      <c r="AW441" s="111"/>
      <c r="AX441" s="113"/>
    </row>
    <row r="442" spans="1:50" ht="19.5" customHeight="1" x14ac:dyDescent="0.15">
      <c r="A442" s="340"/>
      <c r="B442" s="341"/>
      <c r="C442" s="341"/>
      <c r="D442" s="341"/>
      <c r="E442" s="341"/>
      <c r="F442" s="342"/>
      <c r="G442" s="103" t="s">
        <v>23</v>
      </c>
      <c r="H442" s="104"/>
      <c r="I442" s="104"/>
      <c r="J442" s="104"/>
      <c r="K442" s="104"/>
      <c r="L442" s="104"/>
      <c r="M442" s="104"/>
      <c r="N442" s="104"/>
      <c r="O442" s="105"/>
      <c r="P442" s="106">
        <f>91950/106670</f>
        <v>0.86200431236523856</v>
      </c>
      <c r="Q442" s="106"/>
      <c r="R442" s="106"/>
      <c r="S442" s="106"/>
      <c r="T442" s="106"/>
      <c r="U442" s="106"/>
      <c r="V442" s="106"/>
      <c r="W442" s="107">
        <f>86500/100658</f>
        <v>0.85934550656679054</v>
      </c>
      <c r="X442" s="108"/>
      <c r="Y442" s="108"/>
      <c r="Z442" s="108"/>
      <c r="AA442" s="108"/>
      <c r="AB442" s="108"/>
      <c r="AC442" s="109"/>
      <c r="AD442" s="106">
        <f>87192/101398</f>
        <v>0.85989861732973039</v>
      </c>
      <c r="AE442" s="106"/>
      <c r="AF442" s="106"/>
      <c r="AG442" s="106"/>
      <c r="AH442" s="106"/>
      <c r="AI442" s="106"/>
      <c r="AJ442" s="106"/>
      <c r="AK442" s="110"/>
      <c r="AL442" s="111"/>
      <c r="AM442" s="111"/>
      <c r="AN442" s="111"/>
      <c r="AO442" s="111"/>
      <c r="AP442" s="111"/>
      <c r="AQ442" s="112"/>
      <c r="AR442" s="110"/>
      <c r="AS442" s="111"/>
      <c r="AT442" s="111"/>
      <c r="AU442" s="111"/>
      <c r="AV442" s="111"/>
      <c r="AW442" s="111"/>
      <c r="AX442" s="113"/>
    </row>
    <row r="443" spans="1:50" ht="19.5" customHeight="1" x14ac:dyDescent="0.15">
      <c r="A443" s="120" t="s">
        <v>41</v>
      </c>
      <c r="B443" s="121"/>
      <c r="C443" s="126" t="s">
        <v>42</v>
      </c>
      <c r="D443" s="127"/>
      <c r="E443" s="127"/>
      <c r="F443" s="127"/>
      <c r="G443" s="127"/>
      <c r="H443" s="127"/>
      <c r="I443" s="127"/>
      <c r="J443" s="127"/>
      <c r="K443" s="128"/>
      <c r="L443" s="129" t="s">
        <v>43</v>
      </c>
      <c r="M443" s="130"/>
      <c r="N443" s="130"/>
      <c r="O443" s="130"/>
      <c r="P443" s="130"/>
      <c r="Q443" s="131"/>
      <c r="R443" s="132" t="s">
        <v>96</v>
      </c>
      <c r="S443" s="127"/>
      <c r="T443" s="127"/>
      <c r="U443" s="127"/>
      <c r="V443" s="127"/>
      <c r="W443" s="128"/>
      <c r="X443" s="132" t="s">
        <v>44</v>
      </c>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33"/>
    </row>
    <row r="444" spans="1:50" ht="19.5" customHeight="1" x14ac:dyDescent="0.15">
      <c r="A444" s="122"/>
      <c r="B444" s="123"/>
      <c r="C444" s="134" t="s">
        <v>165</v>
      </c>
      <c r="D444" s="135"/>
      <c r="E444" s="135"/>
      <c r="F444" s="135"/>
      <c r="G444" s="135"/>
      <c r="H444" s="135"/>
      <c r="I444" s="135"/>
      <c r="J444" s="135"/>
      <c r="K444" s="136"/>
      <c r="L444" s="754">
        <v>43.834000000000003</v>
      </c>
      <c r="M444" s="755"/>
      <c r="N444" s="755"/>
      <c r="O444" s="755"/>
      <c r="P444" s="755"/>
      <c r="Q444" s="756"/>
      <c r="R444" s="140"/>
      <c r="S444" s="141"/>
      <c r="T444" s="141"/>
      <c r="U444" s="141"/>
      <c r="V444" s="141"/>
      <c r="W444" s="142"/>
      <c r="X444" s="143"/>
      <c r="Y444" s="144"/>
      <c r="Z444" s="144"/>
      <c r="AA444" s="144"/>
      <c r="AB444" s="144"/>
      <c r="AC444" s="144"/>
      <c r="AD444" s="144"/>
      <c r="AE444" s="144"/>
      <c r="AF444" s="144"/>
      <c r="AG444" s="144"/>
      <c r="AH444" s="144"/>
      <c r="AI444" s="144"/>
      <c r="AJ444" s="144"/>
      <c r="AK444" s="144"/>
      <c r="AL444" s="144"/>
      <c r="AM444" s="144"/>
      <c r="AN444" s="144"/>
      <c r="AO444" s="144"/>
      <c r="AP444" s="144"/>
      <c r="AQ444" s="144"/>
      <c r="AR444" s="144"/>
      <c r="AS444" s="144"/>
      <c r="AT444" s="144"/>
      <c r="AU444" s="144"/>
      <c r="AV444" s="144"/>
      <c r="AW444" s="144"/>
      <c r="AX444" s="145"/>
    </row>
    <row r="445" spans="1:50" ht="19.5" customHeight="1" x14ac:dyDescent="0.15">
      <c r="A445" s="122"/>
      <c r="B445" s="123"/>
      <c r="C445" s="146" t="s">
        <v>166</v>
      </c>
      <c r="D445" s="147"/>
      <c r="E445" s="147"/>
      <c r="F445" s="147"/>
      <c r="G445" s="147"/>
      <c r="H445" s="147"/>
      <c r="I445" s="147"/>
      <c r="J445" s="147"/>
      <c r="K445" s="148"/>
      <c r="L445" s="751">
        <v>37.878999999999998</v>
      </c>
      <c r="M445" s="752"/>
      <c r="N445" s="752"/>
      <c r="O445" s="752"/>
      <c r="P445" s="752"/>
      <c r="Q445" s="753"/>
      <c r="R445" s="93"/>
      <c r="S445" s="91"/>
      <c r="T445" s="91"/>
      <c r="U445" s="91"/>
      <c r="V445" s="91"/>
      <c r="W445" s="92"/>
      <c r="X445" s="150"/>
      <c r="Y445" s="151"/>
      <c r="Z445" s="151"/>
      <c r="AA445" s="151"/>
      <c r="AB445" s="151"/>
      <c r="AC445" s="151"/>
      <c r="AD445" s="151"/>
      <c r="AE445" s="151"/>
      <c r="AF445" s="151"/>
      <c r="AG445" s="151"/>
      <c r="AH445" s="151"/>
      <c r="AI445" s="151"/>
      <c r="AJ445" s="151"/>
      <c r="AK445" s="151"/>
      <c r="AL445" s="151"/>
      <c r="AM445" s="151"/>
      <c r="AN445" s="151"/>
      <c r="AO445" s="151"/>
      <c r="AP445" s="151"/>
      <c r="AQ445" s="151"/>
      <c r="AR445" s="151"/>
      <c r="AS445" s="151"/>
      <c r="AT445" s="151"/>
      <c r="AU445" s="151"/>
      <c r="AV445" s="151"/>
      <c r="AW445" s="151"/>
      <c r="AX445" s="152"/>
    </row>
    <row r="446" spans="1:50" ht="19.5" customHeight="1" x14ac:dyDescent="0.15">
      <c r="A446" s="122"/>
      <c r="B446" s="123"/>
      <c r="C446" s="146" t="s">
        <v>167</v>
      </c>
      <c r="D446" s="147"/>
      <c r="E446" s="147"/>
      <c r="F446" s="147"/>
      <c r="G446" s="147"/>
      <c r="H446" s="147"/>
      <c r="I446" s="147"/>
      <c r="J446" s="147"/>
      <c r="K446" s="148"/>
      <c r="L446" s="751">
        <v>10.331</v>
      </c>
      <c r="M446" s="752"/>
      <c r="N446" s="752"/>
      <c r="O446" s="752"/>
      <c r="P446" s="752"/>
      <c r="Q446" s="753"/>
      <c r="R446" s="93"/>
      <c r="S446" s="91"/>
      <c r="T446" s="91"/>
      <c r="U446" s="91"/>
      <c r="V446" s="91"/>
      <c r="W446" s="92"/>
      <c r="X446" s="150"/>
      <c r="Y446" s="151"/>
      <c r="Z446" s="151"/>
      <c r="AA446" s="151"/>
      <c r="AB446" s="151"/>
      <c r="AC446" s="151"/>
      <c r="AD446" s="151"/>
      <c r="AE446" s="151"/>
      <c r="AF446" s="151"/>
      <c r="AG446" s="151"/>
      <c r="AH446" s="151"/>
      <c r="AI446" s="151"/>
      <c r="AJ446" s="151"/>
      <c r="AK446" s="151"/>
      <c r="AL446" s="151"/>
      <c r="AM446" s="151"/>
      <c r="AN446" s="151"/>
      <c r="AO446" s="151"/>
      <c r="AP446" s="151"/>
      <c r="AQ446" s="151"/>
      <c r="AR446" s="151"/>
      <c r="AS446" s="151"/>
      <c r="AT446" s="151"/>
      <c r="AU446" s="151"/>
      <c r="AV446" s="151"/>
      <c r="AW446" s="151"/>
      <c r="AX446" s="152"/>
    </row>
    <row r="447" spans="1:50" ht="19.5" customHeight="1" x14ac:dyDescent="0.15">
      <c r="A447" s="122"/>
      <c r="B447" s="123"/>
      <c r="C447" s="146" t="s">
        <v>163</v>
      </c>
      <c r="D447" s="147"/>
      <c r="E447" s="147"/>
      <c r="F447" s="147"/>
      <c r="G447" s="147"/>
      <c r="H447" s="147"/>
      <c r="I447" s="147"/>
      <c r="J447" s="147"/>
      <c r="K447" s="148"/>
      <c r="L447" s="751">
        <v>8.8409999999999993</v>
      </c>
      <c r="M447" s="752"/>
      <c r="N447" s="752"/>
      <c r="O447" s="752"/>
      <c r="P447" s="752"/>
      <c r="Q447" s="753"/>
      <c r="R447" s="93"/>
      <c r="S447" s="91"/>
      <c r="T447" s="91"/>
      <c r="U447" s="91"/>
      <c r="V447" s="91"/>
      <c r="W447" s="92"/>
      <c r="X447" s="150"/>
      <c r="Y447" s="151"/>
      <c r="Z447" s="151"/>
      <c r="AA447" s="151"/>
      <c r="AB447" s="151"/>
      <c r="AC447" s="151"/>
      <c r="AD447" s="151"/>
      <c r="AE447" s="151"/>
      <c r="AF447" s="151"/>
      <c r="AG447" s="151"/>
      <c r="AH447" s="151"/>
      <c r="AI447" s="151"/>
      <c r="AJ447" s="151"/>
      <c r="AK447" s="151"/>
      <c r="AL447" s="151"/>
      <c r="AM447" s="151"/>
      <c r="AN447" s="151"/>
      <c r="AO447" s="151"/>
      <c r="AP447" s="151"/>
      <c r="AQ447" s="151"/>
      <c r="AR447" s="151"/>
      <c r="AS447" s="151"/>
      <c r="AT447" s="151"/>
      <c r="AU447" s="151"/>
      <c r="AV447" s="151"/>
      <c r="AW447" s="151"/>
      <c r="AX447" s="152"/>
    </row>
    <row r="448" spans="1:50" ht="19.5" customHeight="1" x14ac:dyDescent="0.15">
      <c r="A448" s="122"/>
      <c r="B448" s="123"/>
      <c r="C448" s="146" t="s">
        <v>160</v>
      </c>
      <c r="D448" s="147"/>
      <c r="E448" s="147"/>
      <c r="F448" s="147"/>
      <c r="G448" s="147"/>
      <c r="H448" s="147"/>
      <c r="I448" s="147"/>
      <c r="J448" s="147"/>
      <c r="K448" s="148"/>
      <c r="L448" s="93">
        <v>0.5</v>
      </c>
      <c r="M448" s="91"/>
      <c r="N448" s="91"/>
      <c r="O448" s="91"/>
      <c r="P448" s="91"/>
      <c r="Q448" s="92"/>
      <c r="R448" s="93"/>
      <c r="S448" s="91"/>
      <c r="T448" s="91"/>
      <c r="U448" s="91"/>
      <c r="V448" s="91"/>
      <c r="W448" s="92"/>
      <c r="X448" s="150"/>
      <c r="Y448" s="151"/>
      <c r="Z448" s="151"/>
      <c r="AA448" s="151"/>
      <c r="AB448" s="151"/>
      <c r="AC448" s="151"/>
      <c r="AD448" s="151"/>
      <c r="AE448" s="151"/>
      <c r="AF448" s="151"/>
      <c r="AG448" s="151"/>
      <c r="AH448" s="151"/>
      <c r="AI448" s="151"/>
      <c r="AJ448" s="151"/>
      <c r="AK448" s="151"/>
      <c r="AL448" s="151"/>
      <c r="AM448" s="151"/>
      <c r="AN448" s="151"/>
      <c r="AO448" s="151"/>
      <c r="AP448" s="151"/>
      <c r="AQ448" s="151"/>
      <c r="AR448" s="151"/>
      <c r="AS448" s="151"/>
      <c r="AT448" s="151"/>
      <c r="AU448" s="151"/>
      <c r="AV448" s="151"/>
      <c r="AW448" s="151"/>
      <c r="AX448" s="152"/>
    </row>
    <row r="449" spans="1:50" ht="19.5" customHeight="1" x14ac:dyDescent="0.15">
      <c r="A449" s="122"/>
      <c r="B449" s="123"/>
      <c r="C449" s="737"/>
      <c r="D449" s="738"/>
      <c r="E449" s="738"/>
      <c r="F449" s="738"/>
      <c r="G449" s="738"/>
      <c r="H449" s="738"/>
      <c r="I449" s="738"/>
      <c r="J449" s="738"/>
      <c r="K449" s="739"/>
      <c r="L449" s="740"/>
      <c r="M449" s="738"/>
      <c r="N449" s="738"/>
      <c r="O449" s="738"/>
      <c r="P449" s="738"/>
      <c r="Q449" s="739"/>
      <c r="R449" s="740"/>
      <c r="S449" s="738"/>
      <c r="T449" s="738"/>
      <c r="U449" s="738"/>
      <c r="V449" s="738"/>
      <c r="W449" s="739"/>
      <c r="X449" s="150"/>
      <c r="Y449" s="151"/>
      <c r="Z449" s="151"/>
      <c r="AA449" s="151"/>
      <c r="AB449" s="151"/>
      <c r="AC449" s="151"/>
      <c r="AD449" s="151"/>
      <c r="AE449" s="151"/>
      <c r="AF449" s="151"/>
      <c r="AG449" s="151"/>
      <c r="AH449" s="151"/>
      <c r="AI449" s="151"/>
      <c r="AJ449" s="151"/>
      <c r="AK449" s="151"/>
      <c r="AL449" s="151"/>
      <c r="AM449" s="151"/>
      <c r="AN449" s="151"/>
      <c r="AO449" s="151"/>
      <c r="AP449" s="151"/>
      <c r="AQ449" s="151"/>
      <c r="AR449" s="151"/>
      <c r="AS449" s="151"/>
      <c r="AT449" s="151"/>
      <c r="AU449" s="151"/>
      <c r="AV449" s="151"/>
      <c r="AW449" s="151"/>
      <c r="AX449" s="152"/>
    </row>
    <row r="450" spans="1:50" ht="19.5" customHeight="1" thickBot="1" x14ac:dyDescent="0.2">
      <c r="A450" s="124"/>
      <c r="B450" s="125"/>
      <c r="C450" s="481" t="s">
        <v>21</v>
      </c>
      <c r="D450" s="482"/>
      <c r="E450" s="482"/>
      <c r="F450" s="482"/>
      <c r="G450" s="482"/>
      <c r="H450" s="482"/>
      <c r="I450" s="482"/>
      <c r="J450" s="482"/>
      <c r="K450" s="483"/>
      <c r="L450" s="741">
        <f>SUM(L443:Q449)</f>
        <v>101.38499999999999</v>
      </c>
      <c r="M450" s="742"/>
      <c r="N450" s="742"/>
      <c r="O450" s="742"/>
      <c r="P450" s="742"/>
      <c r="Q450" s="743"/>
      <c r="R450" s="114"/>
      <c r="S450" s="115"/>
      <c r="T450" s="115"/>
      <c r="U450" s="115"/>
      <c r="V450" s="115"/>
      <c r="W450" s="116"/>
      <c r="X450" s="117"/>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9"/>
    </row>
    <row r="451" spans="1:50" ht="20.25" customHeight="1" thickBot="1" x14ac:dyDescent="0.2">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4"/>
      <c r="AR451" s="54"/>
      <c r="AS451" s="54"/>
      <c r="AT451" s="54"/>
      <c r="AU451" s="54"/>
      <c r="AV451" s="54"/>
      <c r="AW451" s="54"/>
      <c r="AX451" s="54"/>
    </row>
    <row r="452" spans="1:50" ht="25.15" customHeight="1" x14ac:dyDescent="0.15">
      <c r="A452" s="288" t="s">
        <v>89</v>
      </c>
      <c r="B452" s="289"/>
      <c r="C452" s="289"/>
      <c r="D452" s="289"/>
      <c r="E452" s="289"/>
      <c r="F452" s="702"/>
      <c r="G452" s="290" t="s">
        <v>121</v>
      </c>
      <c r="H452" s="703"/>
      <c r="I452" s="703"/>
      <c r="J452" s="703"/>
      <c r="K452" s="703"/>
      <c r="L452" s="703"/>
      <c r="M452" s="703"/>
      <c r="N452" s="703"/>
      <c r="O452" s="703"/>
      <c r="P452" s="703"/>
      <c r="Q452" s="703"/>
      <c r="R452" s="703"/>
      <c r="S452" s="703"/>
      <c r="T452" s="703"/>
      <c r="U452" s="703"/>
      <c r="V452" s="703"/>
      <c r="W452" s="703"/>
      <c r="X452" s="704"/>
      <c r="Y452" s="292" t="s">
        <v>4</v>
      </c>
      <c r="Z452" s="705"/>
      <c r="AA452" s="705"/>
      <c r="AB452" s="705"/>
      <c r="AC452" s="705"/>
      <c r="AD452" s="706"/>
      <c r="AE452" s="707" t="s">
        <v>101</v>
      </c>
      <c r="AF452" s="295"/>
      <c r="AG452" s="295"/>
      <c r="AH452" s="295"/>
      <c r="AI452" s="295"/>
      <c r="AJ452" s="295"/>
      <c r="AK452" s="295"/>
      <c r="AL452" s="295"/>
      <c r="AM452" s="295"/>
      <c r="AN452" s="295"/>
      <c r="AO452" s="295"/>
      <c r="AP452" s="708"/>
      <c r="AQ452" s="296" t="s">
        <v>5</v>
      </c>
      <c r="AR452" s="709"/>
      <c r="AS452" s="709"/>
      <c r="AT452" s="709"/>
      <c r="AU452" s="709"/>
      <c r="AV452" s="709"/>
      <c r="AW452" s="709"/>
      <c r="AX452" s="710"/>
    </row>
    <row r="453" spans="1:50" ht="30" customHeight="1" x14ac:dyDescent="0.15">
      <c r="A453" s="310" t="s">
        <v>6</v>
      </c>
      <c r="B453" s="731"/>
      <c r="C453" s="731"/>
      <c r="D453" s="731"/>
      <c r="E453" s="731"/>
      <c r="F453" s="732"/>
      <c r="G453" s="313" t="s">
        <v>98</v>
      </c>
      <c r="H453" s="314"/>
      <c r="I453" s="314"/>
      <c r="J453" s="314"/>
      <c r="K453" s="314"/>
      <c r="L453" s="314"/>
      <c r="M453" s="314"/>
      <c r="N453" s="314"/>
      <c r="O453" s="314"/>
      <c r="P453" s="314"/>
      <c r="Q453" s="314"/>
      <c r="R453" s="314"/>
      <c r="S453" s="314"/>
      <c r="T453" s="314"/>
      <c r="U453" s="314"/>
      <c r="V453" s="314"/>
      <c r="W453" s="314"/>
      <c r="X453" s="733"/>
      <c r="Y453" s="315" t="s">
        <v>7</v>
      </c>
      <c r="Z453" s="734"/>
      <c r="AA453" s="734"/>
      <c r="AB453" s="734"/>
      <c r="AC453" s="734"/>
      <c r="AD453" s="735"/>
      <c r="AE453" s="757" t="s">
        <v>168</v>
      </c>
      <c r="AF453" s="316"/>
      <c r="AG453" s="316"/>
      <c r="AH453" s="316"/>
      <c r="AI453" s="316"/>
      <c r="AJ453" s="316"/>
      <c r="AK453" s="316"/>
      <c r="AL453" s="316"/>
      <c r="AM453" s="316"/>
      <c r="AN453" s="316"/>
      <c r="AO453" s="316"/>
      <c r="AP453" s="317"/>
      <c r="AQ453" s="321" t="s">
        <v>103</v>
      </c>
      <c r="AR453" s="322"/>
      <c r="AS453" s="322"/>
      <c r="AT453" s="322"/>
      <c r="AU453" s="322"/>
      <c r="AV453" s="322"/>
      <c r="AW453" s="322"/>
      <c r="AX453" s="323"/>
    </row>
    <row r="454" spans="1:50" ht="30" customHeight="1" x14ac:dyDescent="0.15">
      <c r="A454" s="324" t="s">
        <v>8</v>
      </c>
      <c r="B454" s="325"/>
      <c r="C454" s="325"/>
      <c r="D454" s="325"/>
      <c r="E454" s="325"/>
      <c r="F454" s="717"/>
      <c r="G454" s="326" t="s">
        <v>99</v>
      </c>
      <c r="H454" s="718"/>
      <c r="I454" s="718"/>
      <c r="J454" s="718"/>
      <c r="K454" s="718"/>
      <c r="L454" s="718"/>
      <c r="M454" s="718"/>
      <c r="N454" s="718"/>
      <c r="O454" s="718"/>
      <c r="P454" s="718"/>
      <c r="Q454" s="718"/>
      <c r="R454" s="718"/>
      <c r="S454" s="718"/>
      <c r="T454" s="718"/>
      <c r="U454" s="718"/>
      <c r="V454" s="718"/>
      <c r="W454" s="718"/>
      <c r="X454" s="719"/>
      <c r="Y454" s="327" t="s">
        <v>9</v>
      </c>
      <c r="Z454" s="328"/>
      <c r="AA454" s="328"/>
      <c r="AB454" s="328"/>
      <c r="AC454" s="328"/>
      <c r="AD454" s="329"/>
      <c r="AE454" s="330" t="s">
        <v>104</v>
      </c>
      <c r="AF454" s="330"/>
      <c r="AG454" s="330"/>
      <c r="AH454" s="330"/>
      <c r="AI454" s="330"/>
      <c r="AJ454" s="330"/>
      <c r="AK454" s="330"/>
      <c r="AL454" s="330"/>
      <c r="AM454" s="330"/>
      <c r="AN454" s="330"/>
      <c r="AO454" s="330"/>
      <c r="AP454" s="330"/>
      <c r="AQ454" s="331"/>
      <c r="AR454" s="331"/>
      <c r="AS454" s="331"/>
      <c r="AT454" s="331"/>
      <c r="AU454" s="331"/>
      <c r="AV454" s="331"/>
      <c r="AW454" s="331"/>
      <c r="AX454" s="332"/>
    </row>
    <row r="455" spans="1:50" ht="39.950000000000003" customHeight="1" x14ac:dyDescent="0.15">
      <c r="A455" s="720" t="s">
        <v>10</v>
      </c>
      <c r="B455" s="721"/>
      <c r="C455" s="721"/>
      <c r="D455" s="721"/>
      <c r="E455" s="721"/>
      <c r="F455" s="722"/>
      <c r="G455" s="723" t="s">
        <v>154</v>
      </c>
      <c r="H455" s="724"/>
      <c r="I455" s="724"/>
      <c r="J455" s="724"/>
      <c r="K455" s="724"/>
      <c r="L455" s="724"/>
      <c r="M455" s="724"/>
      <c r="N455" s="724"/>
      <c r="O455" s="724"/>
      <c r="P455" s="724"/>
      <c r="Q455" s="724"/>
      <c r="R455" s="724"/>
      <c r="S455" s="724"/>
      <c r="T455" s="724"/>
      <c r="U455" s="724"/>
      <c r="V455" s="724"/>
      <c r="W455" s="724"/>
      <c r="X455" s="725"/>
      <c r="Y455" s="303" t="s">
        <v>11</v>
      </c>
      <c r="Z455" s="726"/>
      <c r="AA455" s="726"/>
      <c r="AB455" s="726"/>
      <c r="AC455" s="726"/>
      <c r="AD455" s="727"/>
      <c r="AE455" s="728" t="s">
        <v>106</v>
      </c>
      <c r="AF455" s="729"/>
      <c r="AG455" s="729"/>
      <c r="AH455" s="729"/>
      <c r="AI455" s="729"/>
      <c r="AJ455" s="729"/>
      <c r="AK455" s="729"/>
      <c r="AL455" s="729"/>
      <c r="AM455" s="729"/>
      <c r="AN455" s="729"/>
      <c r="AO455" s="729"/>
      <c r="AP455" s="729"/>
      <c r="AQ455" s="729"/>
      <c r="AR455" s="729"/>
      <c r="AS455" s="729"/>
      <c r="AT455" s="729"/>
      <c r="AU455" s="729"/>
      <c r="AV455" s="729"/>
      <c r="AW455" s="729"/>
      <c r="AX455" s="730"/>
    </row>
    <row r="456" spans="1:50" ht="33.75" customHeight="1" x14ac:dyDescent="0.15">
      <c r="A456" s="94" t="s">
        <v>334</v>
      </c>
      <c r="B456" s="95"/>
      <c r="C456" s="95"/>
      <c r="D456" s="95"/>
      <c r="E456" s="95"/>
      <c r="F456" s="96"/>
      <c r="G456" s="307" t="s">
        <v>173</v>
      </c>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c r="AJ456" s="308"/>
      <c r="AK456" s="308"/>
      <c r="AL456" s="308"/>
      <c r="AM456" s="308"/>
      <c r="AN456" s="308"/>
      <c r="AO456" s="308"/>
      <c r="AP456" s="308"/>
      <c r="AQ456" s="308"/>
      <c r="AR456" s="308"/>
      <c r="AS456" s="308"/>
      <c r="AT456" s="308"/>
      <c r="AU456" s="308"/>
      <c r="AV456" s="308"/>
      <c r="AW456" s="308"/>
      <c r="AX456" s="309"/>
    </row>
    <row r="457" spans="1:50" ht="33.75" customHeight="1" x14ac:dyDescent="0.15">
      <c r="A457" s="94" t="s">
        <v>392</v>
      </c>
      <c r="B457" s="95"/>
      <c r="C457" s="95"/>
      <c r="D457" s="95"/>
      <c r="E457" s="95"/>
      <c r="F457" s="96"/>
      <c r="G457" s="307" t="s">
        <v>177</v>
      </c>
      <c r="H457" s="308"/>
      <c r="I457" s="308"/>
      <c r="J457" s="308"/>
      <c r="K457" s="308"/>
      <c r="L457" s="308"/>
      <c r="M457" s="308"/>
      <c r="N457" s="308"/>
      <c r="O457" s="308"/>
      <c r="P457" s="308"/>
      <c r="Q457" s="308"/>
      <c r="R457" s="308"/>
      <c r="S457" s="308"/>
      <c r="T457" s="308"/>
      <c r="U457" s="308"/>
      <c r="V457" s="308"/>
      <c r="W457" s="308"/>
      <c r="X457" s="308"/>
      <c r="Y457" s="308"/>
      <c r="Z457" s="308"/>
      <c r="AA457" s="308"/>
      <c r="AB457" s="308"/>
      <c r="AC457" s="308"/>
      <c r="AD457" s="308"/>
      <c r="AE457" s="308"/>
      <c r="AF457" s="308"/>
      <c r="AG457" s="308"/>
      <c r="AH457" s="308"/>
      <c r="AI457" s="308"/>
      <c r="AJ457" s="308"/>
      <c r="AK457" s="308"/>
      <c r="AL457" s="308"/>
      <c r="AM457" s="308"/>
      <c r="AN457" s="308"/>
      <c r="AO457" s="308"/>
      <c r="AP457" s="308"/>
      <c r="AQ457" s="308"/>
      <c r="AR457" s="308"/>
      <c r="AS457" s="308"/>
      <c r="AT457" s="308"/>
      <c r="AU457" s="308"/>
      <c r="AV457" s="308"/>
      <c r="AW457" s="308"/>
      <c r="AX457" s="309"/>
    </row>
    <row r="458" spans="1:50" ht="22.5" customHeight="1" x14ac:dyDescent="0.15">
      <c r="A458" s="94" t="s">
        <v>13</v>
      </c>
      <c r="B458" s="95"/>
      <c r="C458" s="95"/>
      <c r="D458" s="95"/>
      <c r="E458" s="95"/>
      <c r="F458" s="96"/>
      <c r="G458" s="100" t="s">
        <v>109</v>
      </c>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2"/>
    </row>
    <row r="459" spans="1:50" ht="19.5" customHeight="1" x14ac:dyDescent="0.15">
      <c r="A459" s="334" t="s">
        <v>14</v>
      </c>
      <c r="B459" s="335"/>
      <c r="C459" s="335"/>
      <c r="D459" s="335"/>
      <c r="E459" s="335"/>
      <c r="F459" s="336"/>
      <c r="G459" s="698"/>
      <c r="H459" s="699"/>
      <c r="I459" s="699"/>
      <c r="J459" s="699"/>
      <c r="K459" s="699"/>
      <c r="L459" s="699"/>
      <c r="M459" s="699"/>
      <c r="N459" s="699"/>
      <c r="O459" s="700"/>
      <c r="P459" s="154" t="s">
        <v>92</v>
      </c>
      <c r="Q459" s="155"/>
      <c r="R459" s="155"/>
      <c r="S459" s="155"/>
      <c r="T459" s="155"/>
      <c r="U459" s="155"/>
      <c r="V459" s="156"/>
      <c r="W459" s="154" t="s">
        <v>93</v>
      </c>
      <c r="X459" s="155"/>
      <c r="Y459" s="155"/>
      <c r="Z459" s="155"/>
      <c r="AA459" s="155"/>
      <c r="AB459" s="155"/>
      <c r="AC459" s="156"/>
      <c r="AD459" s="154" t="s">
        <v>94</v>
      </c>
      <c r="AE459" s="155"/>
      <c r="AF459" s="155"/>
      <c r="AG459" s="155"/>
      <c r="AH459" s="155"/>
      <c r="AI459" s="155"/>
      <c r="AJ459" s="156"/>
      <c r="AK459" s="154" t="s">
        <v>95</v>
      </c>
      <c r="AL459" s="155"/>
      <c r="AM459" s="155"/>
      <c r="AN459" s="155"/>
      <c r="AO459" s="155"/>
      <c r="AP459" s="155"/>
      <c r="AQ459" s="156"/>
      <c r="AR459" s="154" t="s">
        <v>96</v>
      </c>
      <c r="AS459" s="155"/>
      <c r="AT459" s="155"/>
      <c r="AU459" s="155"/>
      <c r="AV459" s="155"/>
      <c r="AW459" s="155"/>
      <c r="AX459" s="157"/>
    </row>
    <row r="460" spans="1:50" ht="19.5" customHeight="1" x14ac:dyDescent="0.15">
      <c r="A460" s="337"/>
      <c r="B460" s="338"/>
      <c r="C460" s="338"/>
      <c r="D460" s="338"/>
      <c r="E460" s="338"/>
      <c r="F460" s="339"/>
      <c r="G460" s="158" t="s">
        <v>15</v>
      </c>
      <c r="H460" s="159"/>
      <c r="I460" s="164" t="s">
        <v>16</v>
      </c>
      <c r="J460" s="165"/>
      <c r="K460" s="165"/>
      <c r="L460" s="165"/>
      <c r="M460" s="165"/>
      <c r="N460" s="165"/>
      <c r="O460" s="166"/>
      <c r="P460" s="171">
        <v>10</v>
      </c>
      <c r="Q460" s="172"/>
      <c r="R460" s="172"/>
      <c r="S460" s="172"/>
      <c r="T460" s="172"/>
      <c r="U460" s="172"/>
      <c r="V460" s="173"/>
      <c r="W460" s="171">
        <v>12</v>
      </c>
      <c r="X460" s="172"/>
      <c r="Y460" s="172"/>
      <c r="Z460" s="172"/>
      <c r="AA460" s="172"/>
      <c r="AB460" s="172"/>
      <c r="AC460" s="173"/>
      <c r="AD460" s="171">
        <v>10</v>
      </c>
      <c r="AE460" s="172"/>
      <c r="AF460" s="172"/>
      <c r="AG460" s="172"/>
      <c r="AH460" s="172"/>
      <c r="AI460" s="172"/>
      <c r="AJ460" s="173"/>
      <c r="AK460" s="171">
        <v>8</v>
      </c>
      <c r="AL460" s="172"/>
      <c r="AM460" s="172"/>
      <c r="AN460" s="172"/>
      <c r="AO460" s="172"/>
      <c r="AP460" s="172"/>
      <c r="AQ460" s="173"/>
      <c r="AR460" s="171"/>
      <c r="AS460" s="172"/>
      <c r="AT460" s="172"/>
      <c r="AU460" s="172"/>
      <c r="AV460" s="172"/>
      <c r="AW460" s="172"/>
      <c r="AX460" s="174"/>
    </row>
    <row r="461" spans="1:50" ht="19.5" customHeight="1" x14ac:dyDescent="0.15">
      <c r="A461" s="337"/>
      <c r="B461" s="338"/>
      <c r="C461" s="338"/>
      <c r="D461" s="338"/>
      <c r="E461" s="338"/>
      <c r="F461" s="339"/>
      <c r="G461" s="160"/>
      <c r="H461" s="161"/>
      <c r="I461" s="175" t="s">
        <v>17</v>
      </c>
      <c r="J461" s="176"/>
      <c r="K461" s="176"/>
      <c r="L461" s="176"/>
      <c r="M461" s="176"/>
      <c r="N461" s="176"/>
      <c r="O461" s="177"/>
      <c r="P461" s="200" t="s">
        <v>105</v>
      </c>
      <c r="Q461" s="201"/>
      <c r="R461" s="201"/>
      <c r="S461" s="201"/>
      <c r="T461" s="201"/>
      <c r="U461" s="201"/>
      <c r="V461" s="202"/>
      <c r="W461" s="200" t="s">
        <v>105</v>
      </c>
      <c r="X461" s="201"/>
      <c r="Y461" s="201"/>
      <c r="Z461" s="201"/>
      <c r="AA461" s="201"/>
      <c r="AB461" s="201"/>
      <c r="AC461" s="202"/>
      <c r="AD461" s="200" t="s">
        <v>105</v>
      </c>
      <c r="AE461" s="201"/>
      <c r="AF461" s="201"/>
      <c r="AG461" s="201"/>
      <c r="AH461" s="201"/>
      <c r="AI461" s="201"/>
      <c r="AJ461" s="202"/>
      <c r="AK461" s="200" t="s">
        <v>106</v>
      </c>
      <c r="AL461" s="201"/>
      <c r="AM461" s="201"/>
      <c r="AN461" s="201"/>
      <c r="AO461" s="201"/>
      <c r="AP461" s="201"/>
      <c r="AQ461" s="202"/>
      <c r="AR461" s="204"/>
      <c r="AS461" s="205"/>
      <c r="AT461" s="205"/>
      <c r="AU461" s="205"/>
      <c r="AV461" s="205"/>
      <c r="AW461" s="205"/>
      <c r="AX461" s="206"/>
    </row>
    <row r="462" spans="1:50" ht="19.5" customHeight="1" x14ac:dyDescent="0.15">
      <c r="A462" s="337"/>
      <c r="B462" s="338"/>
      <c r="C462" s="338"/>
      <c r="D462" s="338"/>
      <c r="E462" s="338"/>
      <c r="F462" s="339"/>
      <c r="G462" s="160"/>
      <c r="H462" s="161"/>
      <c r="I462" s="175" t="s">
        <v>18</v>
      </c>
      <c r="J462" s="176"/>
      <c r="K462" s="176"/>
      <c r="L462" s="176"/>
      <c r="M462" s="176"/>
      <c r="N462" s="176"/>
      <c r="O462" s="177"/>
      <c r="P462" s="200" t="s">
        <v>105</v>
      </c>
      <c r="Q462" s="201"/>
      <c r="R462" s="201"/>
      <c r="S462" s="201"/>
      <c r="T462" s="201"/>
      <c r="U462" s="201"/>
      <c r="V462" s="202"/>
      <c r="W462" s="200" t="s">
        <v>105</v>
      </c>
      <c r="X462" s="201"/>
      <c r="Y462" s="201"/>
      <c r="Z462" s="201"/>
      <c r="AA462" s="201"/>
      <c r="AB462" s="201"/>
      <c r="AC462" s="202"/>
      <c r="AD462" s="200" t="s">
        <v>105</v>
      </c>
      <c r="AE462" s="201"/>
      <c r="AF462" s="201"/>
      <c r="AG462" s="201"/>
      <c r="AH462" s="201"/>
      <c r="AI462" s="201"/>
      <c r="AJ462" s="202"/>
      <c r="AK462" s="200" t="s">
        <v>105</v>
      </c>
      <c r="AL462" s="201"/>
      <c r="AM462" s="201"/>
      <c r="AN462" s="201"/>
      <c r="AO462" s="201"/>
      <c r="AP462" s="201"/>
      <c r="AQ462" s="202"/>
      <c r="AR462" s="200"/>
      <c r="AS462" s="201"/>
      <c r="AT462" s="201"/>
      <c r="AU462" s="201"/>
      <c r="AV462" s="201"/>
      <c r="AW462" s="201"/>
      <c r="AX462" s="203"/>
    </row>
    <row r="463" spans="1:50" ht="19.5" customHeight="1" x14ac:dyDescent="0.15">
      <c r="A463" s="337"/>
      <c r="B463" s="338"/>
      <c r="C463" s="338"/>
      <c r="D463" s="338"/>
      <c r="E463" s="338"/>
      <c r="F463" s="339"/>
      <c r="G463" s="160"/>
      <c r="H463" s="161"/>
      <c r="I463" s="175" t="s">
        <v>19</v>
      </c>
      <c r="J463" s="176"/>
      <c r="K463" s="176"/>
      <c r="L463" s="176"/>
      <c r="M463" s="176"/>
      <c r="N463" s="176"/>
      <c r="O463" s="177"/>
      <c r="P463" s="200" t="s">
        <v>105</v>
      </c>
      <c r="Q463" s="201"/>
      <c r="R463" s="201"/>
      <c r="S463" s="201"/>
      <c r="T463" s="201"/>
      <c r="U463" s="201"/>
      <c r="V463" s="202"/>
      <c r="W463" s="200" t="s">
        <v>105</v>
      </c>
      <c r="X463" s="201"/>
      <c r="Y463" s="201"/>
      <c r="Z463" s="201"/>
      <c r="AA463" s="201"/>
      <c r="AB463" s="201"/>
      <c r="AC463" s="202"/>
      <c r="AD463" s="200" t="s">
        <v>105</v>
      </c>
      <c r="AE463" s="201"/>
      <c r="AF463" s="201"/>
      <c r="AG463" s="201"/>
      <c r="AH463" s="201"/>
      <c r="AI463" s="201"/>
      <c r="AJ463" s="202"/>
      <c r="AK463" s="200" t="s">
        <v>105</v>
      </c>
      <c r="AL463" s="201"/>
      <c r="AM463" s="201"/>
      <c r="AN463" s="201"/>
      <c r="AO463" s="201"/>
      <c r="AP463" s="201"/>
      <c r="AQ463" s="202"/>
      <c r="AR463" s="204"/>
      <c r="AS463" s="205"/>
      <c r="AT463" s="205"/>
      <c r="AU463" s="205"/>
      <c r="AV463" s="205"/>
      <c r="AW463" s="205"/>
      <c r="AX463" s="206"/>
    </row>
    <row r="464" spans="1:50" ht="19.5" customHeight="1" x14ac:dyDescent="0.15">
      <c r="A464" s="337"/>
      <c r="B464" s="338"/>
      <c r="C464" s="338"/>
      <c r="D464" s="338"/>
      <c r="E464" s="338"/>
      <c r="F464" s="339"/>
      <c r="G464" s="160"/>
      <c r="H464" s="161"/>
      <c r="I464" s="175" t="s">
        <v>20</v>
      </c>
      <c r="J464" s="176"/>
      <c r="K464" s="176"/>
      <c r="L464" s="176"/>
      <c r="M464" s="176"/>
      <c r="N464" s="176"/>
      <c r="O464" s="177"/>
      <c r="P464" s="200" t="s">
        <v>105</v>
      </c>
      <c r="Q464" s="201"/>
      <c r="R464" s="201"/>
      <c r="S464" s="201"/>
      <c r="T464" s="201"/>
      <c r="U464" s="201"/>
      <c r="V464" s="202"/>
      <c r="W464" s="200" t="s">
        <v>105</v>
      </c>
      <c r="X464" s="201"/>
      <c r="Y464" s="201"/>
      <c r="Z464" s="201"/>
      <c r="AA464" s="201"/>
      <c r="AB464" s="201"/>
      <c r="AC464" s="202"/>
      <c r="AD464" s="200" t="s">
        <v>105</v>
      </c>
      <c r="AE464" s="201"/>
      <c r="AF464" s="201"/>
      <c r="AG464" s="201"/>
      <c r="AH464" s="201"/>
      <c r="AI464" s="201"/>
      <c r="AJ464" s="202"/>
      <c r="AK464" s="200" t="s">
        <v>105</v>
      </c>
      <c r="AL464" s="201"/>
      <c r="AM464" s="201"/>
      <c r="AN464" s="201"/>
      <c r="AO464" s="201"/>
      <c r="AP464" s="201"/>
      <c r="AQ464" s="202"/>
      <c r="AR464" s="204"/>
      <c r="AS464" s="205"/>
      <c r="AT464" s="205"/>
      <c r="AU464" s="205"/>
      <c r="AV464" s="205"/>
      <c r="AW464" s="205"/>
      <c r="AX464" s="206"/>
    </row>
    <row r="465" spans="1:51" ht="19.5" customHeight="1" x14ac:dyDescent="0.15">
      <c r="A465" s="337"/>
      <c r="B465" s="338"/>
      <c r="C465" s="338"/>
      <c r="D465" s="338"/>
      <c r="E465" s="338"/>
      <c r="F465" s="339"/>
      <c r="G465" s="162"/>
      <c r="H465" s="163"/>
      <c r="I465" s="207" t="s">
        <v>21</v>
      </c>
      <c r="J465" s="208"/>
      <c r="K465" s="208"/>
      <c r="L465" s="208"/>
      <c r="M465" s="208"/>
      <c r="N465" s="208"/>
      <c r="O465" s="209"/>
      <c r="P465" s="213">
        <v>10</v>
      </c>
      <c r="Q465" s="213"/>
      <c r="R465" s="213"/>
      <c r="S465" s="213"/>
      <c r="T465" s="213"/>
      <c r="U465" s="213"/>
      <c r="V465" s="213"/>
      <c r="W465" s="210">
        <v>12</v>
      </c>
      <c r="X465" s="211"/>
      <c r="Y465" s="211"/>
      <c r="Z465" s="211"/>
      <c r="AA465" s="211"/>
      <c r="AB465" s="211"/>
      <c r="AC465" s="212"/>
      <c r="AD465" s="213">
        <v>10</v>
      </c>
      <c r="AE465" s="213"/>
      <c r="AF465" s="213"/>
      <c r="AG465" s="213"/>
      <c r="AH465" s="213"/>
      <c r="AI465" s="213"/>
      <c r="AJ465" s="213"/>
      <c r="AK465" s="213">
        <v>8</v>
      </c>
      <c r="AL465" s="213"/>
      <c r="AM465" s="213"/>
      <c r="AN465" s="213"/>
      <c r="AO465" s="213"/>
      <c r="AP465" s="213"/>
      <c r="AQ465" s="213"/>
      <c r="AR465" s="214"/>
      <c r="AS465" s="215"/>
      <c r="AT465" s="215"/>
      <c r="AU465" s="215"/>
      <c r="AV465" s="215"/>
      <c r="AW465" s="215"/>
      <c r="AX465" s="216"/>
    </row>
    <row r="466" spans="1:51" ht="19.5" customHeight="1" x14ac:dyDescent="0.15">
      <c r="A466" s="337"/>
      <c r="B466" s="338"/>
      <c r="C466" s="338"/>
      <c r="D466" s="338"/>
      <c r="E466" s="338"/>
      <c r="F466" s="339"/>
      <c r="G466" s="103" t="s">
        <v>22</v>
      </c>
      <c r="H466" s="104"/>
      <c r="I466" s="104"/>
      <c r="J466" s="104"/>
      <c r="K466" s="104"/>
      <c r="L466" s="104"/>
      <c r="M466" s="104"/>
      <c r="N466" s="104"/>
      <c r="O466" s="105"/>
      <c r="P466" s="744">
        <v>4</v>
      </c>
      <c r="Q466" s="745"/>
      <c r="R466" s="745"/>
      <c r="S466" s="745"/>
      <c r="T466" s="745"/>
      <c r="U466" s="745"/>
      <c r="V466" s="746"/>
      <c r="W466" s="744">
        <v>6</v>
      </c>
      <c r="X466" s="745"/>
      <c r="Y466" s="745"/>
      <c r="Z466" s="745"/>
      <c r="AA466" s="745"/>
      <c r="AB466" s="745"/>
      <c r="AC466" s="746"/>
      <c r="AD466" s="182">
        <v>8</v>
      </c>
      <c r="AE466" s="183"/>
      <c r="AF466" s="183"/>
      <c r="AG466" s="183"/>
      <c r="AH466" s="183"/>
      <c r="AI466" s="183"/>
      <c r="AJ466" s="184"/>
      <c r="AK466" s="110"/>
      <c r="AL466" s="111"/>
      <c r="AM466" s="111"/>
      <c r="AN466" s="111"/>
      <c r="AO466" s="111"/>
      <c r="AP466" s="111"/>
      <c r="AQ466" s="112"/>
      <c r="AR466" s="110"/>
      <c r="AS466" s="111"/>
      <c r="AT466" s="111"/>
      <c r="AU466" s="111"/>
      <c r="AV466" s="111"/>
      <c r="AW466" s="111"/>
      <c r="AX466" s="113"/>
    </row>
    <row r="467" spans="1:51" ht="19.5" customHeight="1" x14ac:dyDescent="0.15">
      <c r="A467" s="340"/>
      <c r="B467" s="341"/>
      <c r="C467" s="341"/>
      <c r="D467" s="341"/>
      <c r="E467" s="341"/>
      <c r="F467" s="342"/>
      <c r="G467" s="103" t="s">
        <v>23</v>
      </c>
      <c r="H467" s="104"/>
      <c r="I467" s="104"/>
      <c r="J467" s="104"/>
      <c r="K467" s="104"/>
      <c r="L467" s="104"/>
      <c r="M467" s="104"/>
      <c r="N467" s="104"/>
      <c r="O467" s="105"/>
      <c r="P467" s="107">
        <f>4048/10498</f>
        <v>0.38559725662030864</v>
      </c>
      <c r="Q467" s="108"/>
      <c r="R467" s="108"/>
      <c r="S467" s="108"/>
      <c r="T467" s="108"/>
      <c r="U467" s="108"/>
      <c r="V467" s="109"/>
      <c r="W467" s="107">
        <f>6085/11605</f>
        <v>0.52434295562257649</v>
      </c>
      <c r="X467" s="108"/>
      <c r="Y467" s="108"/>
      <c r="Z467" s="108"/>
      <c r="AA467" s="108"/>
      <c r="AB467" s="108"/>
      <c r="AC467" s="109"/>
      <c r="AD467" s="106">
        <f>8228/10456</f>
        <v>0.7869166029074216</v>
      </c>
      <c r="AE467" s="106"/>
      <c r="AF467" s="106"/>
      <c r="AG467" s="106"/>
      <c r="AH467" s="106"/>
      <c r="AI467" s="106"/>
      <c r="AJ467" s="106"/>
      <c r="AK467" s="110"/>
      <c r="AL467" s="111"/>
      <c r="AM467" s="111"/>
      <c r="AN467" s="111"/>
      <c r="AO467" s="111"/>
      <c r="AP467" s="111"/>
      <c r="AQ467" s="112"/>
      <c r="AR467" s="110"/>
      <c r="AS467" s="111"/>
      <c r="AT467" s="111"/>
      <c r="AU467" s="111"/>
      <c r="AV467" s="111"/>
      <c r="AW467" s="111"/>
      <c r="AX467" s="113"/>
    </row>
    <row r="468" spans="1:51" ht="19.5" customHeight="1" x14ac:dyDescent="0.15">
      <c r="A468" s="120" t="s">
        <v>41</v>
      </c>
      <c r="B468" s="121"/>
      <c r="C468" s="126" t="s">
        <v>42</v>
      </c>
      <c r="D468" s="127"/>
      <c r="E468" s="127"/>
      <c r="F468" s="127"/>
      <c r="G468" s="127"/>
      <c r="H468" s="127"/>
      <c r="I468" s="127"/>
      <c r="J468" s="127"/>
      <c r="K468" s="128"/>
      <c r="L468" s="129" t="s">
        <v>43</v>
      </c>
      <c r="M468" s="130"/>
      <c r="N468" s="130"/>
      <c r="O468" s="130"/>
      <c r="P468" s="130"/>
      <c r="Q468" s="131"/>
      <c r="R468" s="132" t="s">
        <v>96</v>
      </c>
      <c r="S468" s="127"/>
      <c r="T468" s="127"/>
      <c r="U468" s="127"/>
      <c r="V468" s="127"/>
      <c r="W468" s="128"/>
      <c r="X468" s="132" t="s">
        <v>44</v>
      </c>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33"/>
    </row>
    <row r="469" spans="1:51" ht="19.5" customHeight="1" x14ac:dyDescent="0.15">
      <c r="A469" s="122"/>
      <c r="B469" s="123"/>
      <c r="C469" s="134" t="s">
        <v>169</v>
      </c>
      <c r="D469" s="135"/>
      <c r="E469" s="135"/>
      <c r="F469" s="135"/>
      <c r="G469" s="135"/>
      <c r="H469" s="135"/>
      <c r="I469" s="135"/>
      <c r="J469" s="135"/>
      <c r="K469" s="136"/>
      <c r="L469" s="758">
        <v>7.6589999999999998</v>
      </c>
      <c r="M469" s="759"/>
      <c r="N469" s="759"/>
      <c r="O469" s="759"/>
      <c r="P469" s="759"/>
      <c r="Q469" s="760"/>
      <c r="R469" s="140"/>
      <c r="S469" s="141"/>
      <c r="T469" s="141"/>
      <c r="U469" s="141"/>
      <c r="V469" s="141"/>
      <c r="W469" s="142"/>
      <c r="X469" s="143"/>
      <c r="Y469" s="144"/>
      <c r="Z469" s="144"/>
      <c r="AA469" s="144"/>
      <c r="AB469" s="144"/>
      <c r="AC469" s="144"/>
      <c r="AD469" s="144"/>
      <c r="AE469" s="144"/>
      <c r="AF469" s="144"/>
      <c r="AG469" s="144"/>
      <c r="AH469" s="144"/>
      <c r="AI469" s="144"/>
      <c r="AJ469" s="144"/>
      <c r="AK469" s="144"/>
      <c r="AL469" s="144"/>
      <c r="AM469" s="144"/>
      <c r="AN469" s="144"/>
      <c r="AO469" s="144"/>
      <c r="AP469" s="144"/>
      <c r="AQ469" s="144"/>
      <c r="AR469" s="144"/>
      <c r="AS469" s="144"/>
      <c r="AT469" s="144"/>
      <c r="AU469" s="144"/>
      <c r="AV469" s="144"/>
      <c r="AW469" s="144"/>
      <c r="AX469" s="145"/>
    </row>
    <row r="470" spans="1:51" ht="19.5" customHeight="1" x14ac:dyDescent="0.15">
      <c r="A470" s="122"/>
      <c r="B470" s="123"/>
      <c r="C470" s="146"/>
      <c r="D470" s="147"/>
      <c r="E470" s="147"/>
      <c r="F470" s="147"/>
      <c r="G470" s="147"/>
      <c r="H470" s="147"/>
      <c r="I470" s="147"/>
      <c r="J470" s="147"/>
      <c r="K470" s="148"/>
      <c r="L470" s="751"/>
      <c r="M470" s="752"/>
      <c r="N470" s="752"/>
      <c r="O470" s="752"/>
      <c r="P470" s="752"/>
      <c r="Q470" s="753"/>
      <c r="R470" s="93"/>
      <c r="S470" s="91"/>
      <c r="T470" s="91"/>
      <c r="U470" s="91"/>
      <c r="V470" s="91"/>
      <c r="W470" s="92"/>
      <c r="X470" s="150"/>
      <c r="Y470" s="151"/>
      <c r="Z470" s="151"/>
      <c r="AA470" s="151"/>
      <c r="AB470" s="151"/>
      <c r="AC470" s="151"/>
      <c r="AD470" s="151"/>
      <c r="AE470" s="151"/>
      <c r="AF470" s="151"/>
      <c r="AG470" s="151"/>
      <c r="AH470" s="151"/>
      <c r="AI470" s="151"/>
      <c r="AJ470" s="151"/>
      <c r="AK470" s="151"/>
      <c r="AL470" s="151"/>
      <c r="AM470" s="151"/>
      <c r="AN470" s="151"/>
      <c r="AO470" s="151"/>
      <c r="AP470" s="151"/>
      <c r="AQ470" s="151"/>
      <c r="AR470" s="151"/>
      <c r="AS470" s="151"/>
      <c r="AT470" s="151"/>
      <c r="AU470" s="151"/>
      <c r="AV470" s="151"/>
      <c r="AW470" s="151"/>
      <c r="AX470" s="152"/>
    </row>
    <row r="471" spans="1:51" ht="19.5" customHeight="1" x14ac:dyDescent="0.15">
      <c r="A471" s="122"/>
      <c r="B471" s="123"/>
      <c r="C471" s="146"/>
      <c r="D471" s="147"/>
      <c r="E471" s="147"/>
      <c r="F471" s="147"/>
      <c r="G471" s="147"/>
      <c r="H471" s="147"/>
      <c r="I471" s="147"/>
      <c r="J471" s="147"/>
      <c r="K471" s="148"/>
      <c r="L471" s="751"/>
      <c r="M471" s="752"/>
      <c r="N471" s="752"/>
      <c r="O471" s="752"/>
      <c r="P471" s="752"/>
      <c r="Q471" s="753"/>
      <c r="R471" s="93"/>
      <c r="S471" s="91"/>
      <c r="T471" s="91"/>
      <c r="U471" s="91"/>
      <c r="V471" s="91"/>
      <c r="W471" s="92"/>
      <c r="X471" s="150"/>
      <c r="Y471" s="151"/>
      <c r="Z471" s="151"/>
      <c r="AA471" s="151"/>
      <c r="AB471" s="151"/>
      <c r="AC471" s="151"/>
      <c r="AD471" s="151"/>
      <c r="AE471" s="151"/>
      <c r="AF471" s="151"/>
      <c r="AG471" s="151"/>
      <c r="AH471" s="151"/>
      <c r="AI471" s="151"/>
      <c r="AJ471" s="151"/>
      <c r="AK471" s="151"/>
      <c r="AL471" s="151"/>
      <c r="AM471" s="151"/>
      <c r="AN471" s="151"/>
      <c r="AO471" s="151"/>
      <c r="AP471" s="151"/>
      <c r="AQ471" s="151"/>
      <c r="AR471" s="151"/>
      <c r="AS471" s="151"/>
      <c r="AT471" s="151"/>
      <c r="AU471" s="151"/>
      <c r="AV471" s="151"/>
      <c r="AW471" s="151"/>
      <c r="AX471" s="152"/>
    </row>
    <row r="472" spans="1:51" ht="19.5" customHeight="1" x14ac:dyDescent="0.15">
      <c r="A472" s="122"/>
      <c r="B472" s="123"/>
      <c r="C472" s="146"/>
      <c r="D472" s="147"/>
      <c r="E472" s="147"/>
      <c r="F472" s="147"/>
      <c r="G472" s="147"/>
      <c r="H472" s="147"/>
      <c r="I472" s="147"/>
      <c r="J472" s="147"/>
      <c r="K472" s="148"/>
      <c r="L472" s="751"/>
      <c r="M472" s="752"/>
      <c r="N472" s="752"/>
      <c r="O472" s="752"/>
      <c r="P472" s="752"/>
      <c r="Q472" s="753"/>
      <c r="R472" s="93"/>
      <c r="S472" s="91"/>
      <c r="T472" s="91"/>
      <c r="U472" s="91"/>
      <c r="V472" s="91"/>
      <c r="W472" s="92"/>
      <c r="X472" s="150"/>
      <c r="Y472" s="151"/>
      <c r="Z472" s="151"/>
      <c r="AA472" s="151"/>
      <c r="AB472" s="151"/>
      <c r="AC472" s="151"/>
      <c r="AD472" s="151"/>
      <c r="AE472" s="151"/>
      <c r="AF472" s="151"/>
      <c r="AG472" s="151"/>
      <c r="AH472" s="151"/>
      <c r="AI472" s="151"/>
      <c r="AJ472" s="151"/>
      <c r="AK472" s="151"/>
      <c r="AL472" s="151"/>
      <c r="AM472" s="151"/>
      <c r="AN472" s="151"/>
      <c r="AO472" s="151"/>
      <c r="AP472" s="151"/>
      <c r="AQ472" s="151"/>
      <c r="AR472" s="151"/>
      <c r="AS472" s="151"/>
      <c r="AT472" s="151"/>
      <c r="AU472" s="151"/>
      <c r="AV472" s="151"/>
      <c r="AW472" s="151"/>
      <c r="AX472" s="152"/>
    </row>
    <row r="473" spans="1:51" ht="19.5" customHeight="1" x14ac:dyDescent="0.15">
      <c r="A473" s="122"/>
      <c r="B473" s="123"/>
      <c r="C473" s="146"/>
      <c r="D473" s="147"/>
      <c r="E473" s="147"/>
      <c r="F473" s="147"/>
      <c r="G473" s="147"/>
      <c r="H473" s="147"/>
      <c r="I473" s="147"/>
      <c r="J473" s="147"/>
      <c r="K473" s="148"/>
      <c r="L473" s="93"/>
      <c r="M473" s="91"/>
      <c r="N473" s="91"/>
      <c r="O473" s="91"/>
      <c r="P473" s="91"/>
      <c r="Q473" s="92"/>
      <c r="R473" s="93"/>
      <c r="S473" s="91"/>
      <c r="T473" s="91"/>
      <c r="U473" s="91"/>
      <c r="V473" s="91"/>
      <c r="W473" s="92"/>
      <c r="X473" s="150"/>
      <c r="Y473" s="151"/>
      <c r="Z473" s="151"/>
      <c r="AA473" s="151"/>
      <c r="AB473" s="151"/>
      <c r="AC473" s="151"/>
      <c r="AD473" s="151"/>
      <c r="AE473" s="151"/>
      <c r="AF473" s="151"/>
      <c r="AG473" s="151"/>
      <c r="AH473" s="151"/>
      <c r="AI473" s="151"/>
      <c r="AJ473" s="151"/>
      <c r="AK473" s="151"/>
      <c r="AL473" s="151"/>
      <c r="AM473" s="151"/>
      <c r="AN473" s="151"/>
      <c r="AO473" s="151"/>
      <c r="AP473" s="151"/>
      <c r="AQ473" s="151"/>
      <c r="AR473" s="151"/>
      <c r="AS473" s="151"/>
      <c r="AT473" s="151"/>
      <c r="AU473" s="151"/>
      <c r="AV473" s="151"/>
      <c r="AW473" s="151"/>
      <c r="AX473" s="152"/>
    </row>
    <row r="474" spans="1:51" ht="19.5" customHeight="1" x14ac:dyDescent="0.15">
      <c r="A474" s="122"/>
      <c r="B474" s="123"/>
      <c r="C474" s="737"/>
      <c r="D474" s="738"/>
      <c r="E474" s="738"/>
      <c r="F474" s="738"/>
      <c r="G474" s="738"/>
      <c r="H474" s="738"/>
      <c r="I474" s="738"/>
      <c r="J474" s="738"/>
      <c r="K474" s="739"/>
      <c r="L474" s="740"/>
      <c r="M474" s="738"/>
      <c r="N474" s="738"/>
      <c r="O474" s="738"/>
      <c r="P474" s="738"/>
      <c r="Q474" s="739"/>
      <c r="R474" s="740"/>
      <c r="S474" s="738"/>
      <c r="T474" s="738"/>
      <c r="U474" s="738"/>
      <c r="V474" s="738"/>
      <c r="W474" s="739"/>
      <c r="X474" s="150"/>
      <c r="Y474" s="151"/>
      <c r="Z474" s="151"/>
      <c r="AA474" s="151"/>
      <c r="AB474" s="151"/>
      <c r="AC474" s="151"/>
      <c r="AD474" s="151"/>
      <c r="AE474" s="151"/>
      <c r="AF474" s="151"/>
      <c r="AG474" s="151"/>
      <c r="AH474" s="151"/>
      <c r="AI474" s="151"/>
      <c r="AJ474" s="151"/>
      <c r="AK474" s="151"/>
      <c r="AL474" s="151"/>
      <c r="AM474" s="151"/>
      <c r="AN474" s="151"/>
      <c r="AO474" s="151"/>
      <c r="AP474" s="151"/>
      <c r="AQ474" s="151"/>
      <c r="AR474" s="151"/>
      <c r="AS474" s="151"/>
      <c r="AT474" s="151"/>
      <c r="AU474" s="151"/>
      <c r="AV474" s="151"/>
      <c r="AW474" s="151"/>
      <c r="AX474" s="152"/>
    </row>
    <row r="475" spans="1:51" ht="19.5" customHeight="1" thickBot="1" x14ac:dyDescent="0.2">
      <c r="A475" s="124"/>
      <c r="B475" s="125"/>
      <c r="C475" s="481" t="s">
        <v>21</v>
      </c>
      <c r="D475" s="482"/>
      <c r="E475" s="482"/>
      <c r="F475" s="482"/>
      <c r="G475" s="482"/>
      <c r="H475" s="482"/>
      <c r="I475" s="482"/>
      <c r="J475" s="482"/>
      <c r="K475" s="483"/>
      <c r="L475" s="741">
        <f>SUM(L468:Q474)</f>
        <v>7.6589999999999998</v>
      </c>
      <c r="M475" s="742"/>
      <c r="N475" s="742"/>
      <c r="O475" s="742"/>
      <c r="P475" s="742"/>
      <c r="Q475" s="743"/>
      <c r="R475" s="114"/>
      <c r="S475" s="115"/>
      <c r="T475" s="115"/>
      <c r="U475" s="115"/>
      <c r="V475" s="115"/>
      <c r="W475" s="116"/>
      <c r="X475" s="117"/>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9"/>
    </row>
    <row r="476" spans="1:51" ht="19.5" customHeight="1" x14ac:dyDescent="0.15">
      <c r="A476" s="73"/>
      <c r="B476" s="73"/>
      <c r="C476" s="55"/>
      <c r="D476" s="55"/>
      <c r="E476" s="55"/>
      <c r="F476" s="55"/>
      <c r="G476" s="55"/>
      <c r="H476" s="55"/>
      <c r="I476" s="55"/>
      <c r="J476" s="55"/>
      <c r="K476" s="55"/>
      <c r="L476" s="74"/>
      <c r="M476" s="74"/>
      <c r="N476" s="74"/>
      <c r="O476" s="74"/>
      <c r="P476" s="74"/>
      <c r="Q476" s="74"/>
      <c r="R476" s="75"/>
      <c r="S476" s="75"/>
      <c r="T476" s="75"/>
      <c r="U476" s="75"/>
      <c r="V476" s="75"/>
      <c r="W476" s="75"/>
      <c r="X476" s="75"/>
      <c r="Y476" s="75"/>
      <c r="Z476" s="75"/>
      <c r="AA476" s="75"/>
      <c r="AB476" s="75"/>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53"/>
    </row>
    <row r="477" spans="1:51" ht="20.25" customHeight="1" thickBot="1" x14ac:dyDescent="0.2">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747"/>
      <c r="AR477" s="747"/>
      <c r="AS477" s="747"/>
      <c r="AT477" s="747"/>
      <c r="AU477" s="747"/>
      <c r="AV477" s="747"/>
      <c r="AW477" s="747"/>
      <c r="AX477" s="747"/>
    </row>
    <row r="478" spans="1:51" ht="25.15" customHeight="1" x14ac:dyDescent="0.15">
      <c r="A478" s="288" t="s">
        <v>89</v>
      </c>
      <c r="B478" s="289"/>
      <c r="C478" s="289"/>
      <c r="D478" s="289"/>
      <c r="E478" s="289"/>
      <c r="F478" s="702"/>
      <c r="G478" s="290" t="s">
        <v>122</v>
      </c>
      <c r="H478" s="703"/>
      <c r="I478" s="703"/>
      <c r="J478" s="703"/>
      <c r="K478" s="703"/>
      <c r="L478" s="703"/>
      <c r="M478" s="703"/>
      <c r="N478" s="703"/>
      <c r="O478" s="703"/>
      <c r="P478" s="703"/>
      <c r="Q478" s="703"/>
      <c r="R478" s="703"/>
      <c r="S478" s="703"/>
      <c r="T478" s="703"/>
      <c r="U478" s="703"/>
      <c r="V478" s="703"/>
      <c r="W478" s="703"/>
      <c r="X478" s="704"/>
      <c r="Y478" s="292" t="s">
        <v>4</v>
      </c>
      <c r="Z478" s="705"/>
      <c r="AA478" s="705"/>
      <c r="AB478" s="705"/>
      <c r="AC478" s="705"/>
      <c r="AD478" s="706"/>
      <c r="AE478" s="707" t="s">
        <v>101</v>
      </c>
      <c r="AF478" s="295"/>
      <c r="AG478" s="295"/>
      <c r="AH478" s="295"/>
      <c r="AI478" s="295"/>
      <c r="AJ478" s="295"/>
      <c r="AK478" s="295"/>
      <c r="AL478" s="295"/>
      <c r="AM478" s="295"/>
      <c r="AN478" s="295"/>
      <c r="AO478" s="295"/>
      <c r="AP478" s="708"/>
      <c r="AQ478" s="296" t="s">
        <v>5</v>
      </c>
      <c r="AR478" s="709"/>
      <c r="AS478" s="709"/>
      <c r="AT478" s="709"/>
      <c r="AU478" s="709"/>
      <c r="AV478" s="709"/>
      <c r="AW478" s="709"/>
      <c r="AX478" s="710"/>
    </row>
    <row r="479" spans="1:51" ht="30" customHeight="1" x14ac:dyDescent="0.15">
      <c r="A479" s="310" t="s">
        <v>6</v>
      </c>
      <c r="B479" s="731"/>
      <c r="C479" s="731"/>
      <c r="D479" s="731"/>
      <c r="E479" s="731"/>
      <c r="F479" s="732"/>
      <c r="G479" s="313" t="s">
        <v>98</v>
      </c>
      <c r="H479" s="314"/>
      <c r="I479" s="314"/>
      <c r="J479" s="314"/>
      <c r="K479" s="314"/>
      <c r="L479" s="314"/>
      <c r="M479" s="314"/>
      <c r="N479" s="314"/>
      <c r="O479" s="314"/>
      <c r="P479" s="314"/>
      <c r="Q479" s="314"/>
      <c r="R479" s="314"/>
      <c r="S479" s="314"/>
      <c r="T479" s="314"/>
      <c r="U479" s="314"/>
      <c r="V479" s="314"/>
      <c r="W479" s="314"/>
      <c r="X479" s="733"/>
      <c r="Y479" s="315" t="s">
        <v>7</v>
      </c>
      <c r="Z479" s="734"/>
      <c r="AA479" s="734"/>
      <c r="AB479" s="734"/>
      <c r="AC479" s="734"/>
      <c r="AD479" s="735"/>
      <c r="AE479" s="318" t="s">
        <v>102</v>
      </c>
      <c r="AF479" s="319"/>
      <c r="AG479" s="319"/>
      <c r="AH479" s="319"/>
      <c r="AI479" s="319"/>
      <c r="AJ479" s="319"/>
      <c r="AK479" s="319"/>
      <c r="AL479" s="319"/>
      <c r="AM479" s="319"/>
      <c r="AN479" s="319"/>
      <c r="AO479" s="319"/>
      <c r="AP479" s="320"/>
      <c r="AQ479" s="321" t="s">
        <v>103</v>
      </c>
      <c r="AR479" s="322"/>
      <c r="AS479" s="322"/>
      <c r="AT479" s="322"/>
      <c r="AU479" s="322"/>
      <c r="AV479" s="322"/>
      <c r="AW479" s="322"/>
      <c r="AX479" s="323"/>
    </row>
    <row r="480" spans="1:51" ht="30" customHeight="1" x14ac:dyDescent="0.15">
      <c r="A480" s="324" t="s">
        <v>8</v>
      </c>
      <c r="B480" s="325"/>
      <c r="C480" s="325"/>
      <c r="D480" s="325"/>
      <c r="E480" s="325"/>
      <c r="F480" s="717"/>
      <c r="G480" s="326" t="s">
        <v>99</v>
      </c>
      <c r="H480" s="718"/>
      <c r="I480" s="718"/>
      <c r="J480" s="718"/>
      <c r="K480" s="718"/>
      <c r="L480" s="718"/>
      <c r="M480" s="718"/>
      <c r="N480" s="718"/>
      <c r="O480" s="718"/>
      <c r="P480" s="718"/>
      <c r="Q480" s="718"/>
      <c r="R480" s="718"/>
      <c r="S480" s="718"/>
      <c r="T480" s="718"/>
      <c r="U480" s="718"/>
      <c r="V480" s="718"/>
      <c r="W480" s="718"/>
      <c r="X480" s="719"/>
      <c r="Y480" s="327" t="s">
        <v>9</v>
      </c>
      <c r="Z480" s="328"/>
      <c r="AA480" s="328"/>
      <c r="AB480" s="328"/>
      <c r="AC480" s="328"/>
      <c r="AD480" s="329"/>
      <c r="AE480" s="330" t="s">
        <v>104</v>
      </c>
      <c r="AF480" s="330"/>
      <c r="AG480" s="330"/>
      <c r="AH480" s="330"/>
      <c r="AI480" s="330"/>
      <c r="AJ480" s="330"/>
      <c r="AK480" s="330"/>
      <c r="AL480" s="330"/>
      <c r="AM480" s="330"/>
      <c r="AN480" s="330"/>
      <c r="AO480" s="330"/>
      <c r="AP480" s="330"/>
      <c r="AQ480" s="331"/>
      <c r="AR480" s="331"/>
      <c r="AS480" s="331"/>
      <c r="AT480" s="331"/>
      <c r="AU480" s="331"/>
      <c r="AV480" s="331"/>
      <c r="AW480" s="331"/>
      <c r="AX480" s="332"/>
    </row>
    <row r="481" spans="1:50" ht="39.950000000000003" customHeight="1" x14ac:dyDescent="0.15">
      <c r="A481" s="720" t="s">
        <v>10</v>
      </c>
      <c r="B481" s="721"/>
      <c r="C481" s="721"/>
      <c r="D481" s="721"/>
      <c r="E481" s="721"/>
      <c r="F481" s="722"/>
      <c r="G481" s="723" t="s">
        <v>154</v>
      </c>
      <c r="H481" s="724"/>
      <c r="I481" s="724"/>
      <c r="J481" s="724"/>
      <c r="K481" s="724"/>
      <c r="L481" s="724"/>
      <c r="M481" s="724"/>
      <c r="N481" s="724"/>
      <c r="O481" s="724"/>
      <c r="P481" s="724"/>
      <c r="Q481" s="724"/>
      <c r="R481" s="724"/>
      <c r="S481" s="724"/>
      <c r="T481" s="724"/>
      <c r="U481" s="724"/>
      <c r="V481" s="724"/>
      <c r="W481" s="724"/>
      <c r="X481" s="725"/>
      <c r="Y481" s="303" t="s">
        <v>11</v>
      </c>
      <c r="Z481" s="726"/>
      <c r="AA481" s="726"/>
      <c r="AB481" s="726"/>
      <c r="AC481" s="726"/>
      <c r="AD481" s="727"/>
      <c r="AE481" s="728" t="s">
        <v>106</v>
      </c>
      <c r="AF481" s="729"/>
      <c r="AG481" s="729"/>
      <c r="AH481" s="729"/>
      <c r="AI481" s="729"/>
      <c r="AJ481" s="729"/>
      <c r="AK481" s="729"/>
      <c r="AL481" s="729"/>
      <c r="AM481" s="729"/>
      <c r="AN481" s="729"/>
      <c r="AO481" s="729"/>
      <c r="AP481" s="729"/>
      <c r="AQ481" s="729"/>
      <c r="AR481" s="729"/>
      <c r="AS481" s="729"/>
      <c r="AT481" s="729"/>
      <c r="AU481" s="729"/>
      <c r="AV481" s="729"/>
      <c r="AW481" s="729"/>
      <c r="AX481" s="730"/>
    </row>
    <row r="482" spans="1:50" ht="33.75" customHeight="1" x14ac:dyDescent="0.15">
      <c r="A482" s="94" t="s">
        <v>334</v>
      </c>
      <c r="B482" s="95"/>
      <c r="C482" s="95"/>
      <c r="D482" s="95"/>
      <c r="E482" s="95"/>
      <c r="F482" s="96"/>
      <c r="G482" s="307" t="s">
        <v>173</v>
      </c>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308"/>
      <c r="AK482" s="308"/>
      <c r="AL482" s="308"/>
      <c r="AM482" s="308"/>
      <c r="AN482" s="308"/>
      <c r="AO482" s="308"/>
      <c r="AP482" s="308"/>
      <c r="AQ482" s="308"/>
      <c r="AR482" s="308"/>
      <c r="AS482" s="308"/>
      <c r="AT482" s="308"/>
      <c r="AU482" s="308"/>
      <c r="AV482" s="308"/>
      <c r="AW482" s="308"/>
      <c r="AX482" s="309"/>
    </row>
    <row r="483" spans="1:50" ht="33.75" customHeight="1" x14ac:dyDescent="0.15">
      <c r="A483" s="94" t="s">
        <v>392</v>
      </c>
      <c r="B483" s="95"/>
      <c r="C483" s="95"/>
      <c r="D483" s="95"/>
      <c r="E483" s="95"/>
      <c r="F483" s="96"/>
      <c r="G483" s="307" t="s">
        <v>178</v>
      </c>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c r="AJ483" s="308"/>
      <c r="AK483" s="308"/>
      <c r="AL483" s="308"/>
      <c r="AM483" s="308"/>
      <c r="AN483" s="308"/>
      <c r="AO483" s="308"/>
      <c r="AP483" s="308"/>
      <c r="AQ483" s="308"/>
      <c r="AR483" s="308"/>
      <c r="AS483" s="308"/>
      <c r="AT483" s="308"/>
      <c r="AU483" s="308"/>
      <c r="AV483" s="308"/>
      <c r="AW483" s="308"/>
      <c r="AX483" s="309"/>
    </row>
    <row r="484" spans="1:50" ht="22.5" customHeight="1" x14ac:dyDescent="0.15">
      <c r="A484" s="94" t="s">
        <v>13</v>
      </c>
      <c r="B484" s="95"/>
      <c r="C484" s="95"/>
      <c r="D484" s="95"/>
      <c r="E484" s="95"/>
      <c r="F484" s="96"/>
      <c r="G484" s="100" t="s">
        <v>109</v>
      </c>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2"/>
    </row>
    <row r="485" spans="1:50" ht="19.5" customHeight="1" x14ac:dyDescent="0.15">
      <c r="A485" s="334" t="s">
        <v>14</v>
      </c>
      <c r="B485" s="335"/>
      <c r="C485" s="335"/>
      <c r="D485" s="335"/>
      <c r="E485" s="335"/>
      <c r="F485" s="336"/>
      <c r="G485" s="698"/>
      <c r="H485" s="699"/>
      <c r="I485" s="699"/>
      <c r="J485" s="699"/>
      <c r="K485" s="699"/>
      <c r="L485" s="699"/>
      <c r="M485" s="699"/>
      <c r="N485" s="699"/>
      <c r="O485" s="700"/>
      <c r="P485" s="154" t="s">
        <v>92</v>
      </c>
      <c r="Q485" s="155"/>
      <c r="R485" s="155"/>
      <c r="S485" s="155"/>
      <c r="T485" s="155"/>
      <c r="U485" s="155"/>
      <c r="V485" s="156"/>
      <c r="W485" s="154" t="s">
        <v>93</v>
      </c>
      <c r="X485" s="155"/>
      <c r="Y485" s="155"/>
      <c r="Z485" s="155"/>
      <c r="AA485" s="155"/>
      <c r="AB485" s="155"/>
      <c r="AC485" s="156"/>
      <c r="AD485" s="154" t="s">
        <v>94</v>
      </c>
      <c r="AE485" s="155"/>
      <c r="AF485" s="155"/>
      <c r="AG485" s="155"/>
      <c r="AH485" s="155"/>
      <c r="AI485" s="155"/>
      <c r="AJ485" s="156"/>
      <c r="AK485" s="154" t="s">
        <v>95</v>
      </c>
      <c r="AL485" s="155"/>
      <c r="AM485" s="155"/>
      <c r="AN485" s="155"/>
      <c r="AO485" s="155"/>
      <c r="AP485" s="155"/>
      <c r="AQ485" s="156"/>
      <c r="AR485" s="154" t="s">
        <v>96</v>
      </c>
      <c r="AS485" s="155"/>
      <c r="AT485" s="155"/>
      <c r="AU485" s="155"/>
      <c r="AV485" s="155"/>
      <c r="AW485" s="155"/>
      <c r="AX485" s="157"/>
    </row>
    <row r="486" spans="1:50" ht="19.5" customHeight="1" x14ac:dyDescent="0.15">
      <c r="A486" s="337"/>
      <c r="B486" s="338"/>
      <c r="C486" s="338"/>
      <c r="D486" s="338"/>
      <c r="E486" s="338"/>
      <c r="F486" s="339"/>
      <c r="G486" s="158" t="s">
        <v>15</v>
      </c>
      <c r="H486" s="159"/>
      <c r="I486" s="164" t="s">
        <v>16</v>
      </c>
      <c r="J486" s="165"/>
      <c r="K486" s="165"/>
      <c r="L486" s="165"/>
      <c r="M486" s="165"/>
      <c r="N486" s="165"/>
      <c r="O486" s="166"/>
      <c r="P486" s="171">
        <v>6</v>
      </c>
      <c r="Q486" s="172"/>
      <c r="R486" s="172"/>
      <c r="S486" s="172"/>
      <c r="T486" s="172"/>
      <c r="U486" s="172"/>
      <c r="V486" s="173"/>
      <c r="W486" s="171">
        <v>6</v>
      </c>
      <c r="X486" s="172"/>
      <c r="Y486" s="172"/>
      <c r="Z486" s="172"/>
      <c r="AA486" s="172"/>
      <c r="AB486" s="172"/>
      <c r="AC486" s="173"/>
      <c r="AD486" s="171">
        <v>6</v>
      </c>
      <c r="AE486" s="172"/>
      <c r="AF486" s="172"/>
      <c r="AG486" s="172"/>
      <c r="AH486" s="172"/>
      <c r="AI486" s="172"/>
      <c r="AJ486" s="173"/>
      <c r="AK486" s="171">
        <v>8</v>
      </c>
      <c r="AL486" s="172"/>
      <c r="AM486" s="172"/>
      <c r="AN486" s="172"/>
      <c r="AO486" s="172"/>
      <c r="AP486" s="172"/>
      <c r="AQ486" s="173"/>
      <c r="AR486" s="171"/>
      <c r="AS486" s="172"/>
      <c r="AT486" s="172"/>
      <c r="AU486" s="172"/>
      <c r="AV486" s="172"/>
      <c r="AW486" s="172"/>
      <c r="AX486" s="174"/>
    </row>
    <row r="487" spans="1:50" ht="19.5" customHeight="1" x14ac:dyDescent="0.15">
      <c r="A487" s="337"/>
      <c r="B487" s="338"/>
      <c r="C487" s="338"/>
      <c r="D487" s="338"/>
      <c r="E487" s="338"/>
      <c r="F487" s="339"/>
      <c r="G487" s="160"/>
      <c r="H487" s="161"/>
      <c r="I487" s="175" t="s">
        <v>17</v>
      </c>
      <c r="J487" s="176"/>
      <c r="K487" s="176"/>
      <c r="L487" s="176"/>
      <c r="M487" s="176"/>
      <c r="N487" s="176"/>
      <c r="O487" s="177"/>
      <c r="P487" s="200" t="s">
        <v>105</v>
      </c>
      <c r="Q487" s="201"/>
      <c r="R487" s="201"/>
      <c r="S487" s="201"/>
      <c r="T487" s="201"/>
      <c r="U487" s="201"/>
      <c r="V487" s="202"/>
      <c r="W487" s="200" t="s">
        <v>105</v>
      </c>
      <c r="X487" s="201"/>
      <c r="Y487" s="201"/>
      <c r="Z487" s="201"/>
      <c r="AA487" s="201"/>
      <c r="AB487" s="201"/>
      <c r="AC487" s="202"/>
      <c r="AD487" s="200" t="s">
        <v>105</v>
      </c>
      <c r="AE487" s="201"/>
      <c r="AF487" s="201"/>
      <c r="AG487" s="201"/>
      <c r="AH487" s="201"/>
      <c r="AI487" s="201"/>
      <c r="AJ487" s="202"/>
      <c r="AK487" s="200" t="s">
        <v>106</v>
      </c>
      <c r="AL487" s="201"/>
      <c r="AM487" s="201"/>
      <c r="AN487" s="201"/>
      <c r="AO487" s="201"/>
      <c r="AP487" s="201"/>
      <c r="AQ487" s="202"/>
      <c r="AR487" s="204"/>
      <c r="AS487" s="205"/>
      <c r="AT487" s="205"/>
      <c r="AU487" s="205"/>
      <c r="AV487" s="205"/>
      <c r="AW487" s="205"/>
      <c r="AX487" s="206"/>
    </row>
    <row r="488" spans="1:50" ht="19.5" customHeight="1" x14ac:dyDescent="0.15">
      <c r="A488" s="337"/>
      <c r="B488" s="338"/>
      <c r="C488" s="338"/>
      <c r="D488" s="338"/>
      <c r="E488" s="338"/>
      <c r="F488" s="339"/>
      <c r="G488" s="160"/>
      <c r="H488" s="161"/>
      <c r="I488" s="175" t="s">
        <v>18</v>
      </c>
      <c r="J488" s="176"/>
      <c r="K488" s="176"/>
      <c r="L488" s="176"/>
      <c r="M488" s="176"/>
      <c r="N488" s="176"/>
      <c r="O488" s="177"/>
      <c r="P488" s="200" t="s">
        <v>105</v>
      </c>
      <c r="Q488" s="201"/>
      <c r="R488" s="201"/>
      <c r="S488" s="201"/>
      <c r="T488" s="201"/>
      <c r="U488" s="201"/>
      <c r="V488" s="202"/>
      <c r="W488" s="200" t="s">
        <v>105</v>
      </c>
      <c r="X488" s="201"/>
      <c r="Y488" s="201"/>
      <c r="Z488" s="201"/>
      <c r="AA488" s="201"/>
      <c r="AB488" s="201"/>
      <c r="AC488" s="202"/>
      <c r="AD488" s="200" t="s">
        <v>105</v>
      </c>
      <c r="AE488" s="201"/>
      <c r="AF488" s="201"/>
      <c r="AG488" s="201"/>
      <c r="AH488" s="201"/>
      <c r="AI488" s="201"/>
      <c r="AJ488" s="202"/>
      <c r="AK488" s="200" t="s">
        <v>105</v>
      </c>
      <c r="AL488" s="201"/>
      <c r="AM488" s="201"/>
      <c r="AN488" s="201"/>
      <c r="AO488" s="201"/>
      <c r="AP488" s="201"/>
      <c r="AQ488" s="202"/>
      <c r="AR488" s="200"/>
      <c r="AS488" s="201"/>
      <c r="AT488" s="201"/>
      <c r="AU488" s="201"/>
      <c r="AV488" s="201"/>
      <c r="AW488" s="201"/>
      <c r="AX488" s="203"/>
    </row>
    <row r="489" spans="1:50" ht="19.5" customHeight="1" x14ac:dyDescent="0.15">
      <c r="A489" s="337"/>
      <c r="B489" s="338"/>
      <c r="C489" s="338"/>
      <c r="D489" s="338"/>
      <c r="E489" s="338"/>
      <c r="F489" s="339"/>
      <c r="G489" s="160"/>
      <c r="H489" s="161"/>
      <c r="I489" s="175" t="s">
        <v>19</v>
      </c>
      <c r="J489" s="176"/>
      <c r="K489" s="176"/>
      <c r="L489" s="176"/>
      <c r="M489" s="176"/>
      <c r="N489" s="176"/>
      <c r="O489" s="177"/>
      <c r="P489" s="200" t="s">
        <v>105</v>
      </c>
      <c r="Q489" s="201"/>
      <c r="R489" s="201"/>
      <c r="S489" s="201"/>
      <c r="T489" s="201"/>
      <c r="U489" s="201"/>
      <c r="V489" s="202"/>
      <c r="W489" s="200" t="s">
        <v>105</v>
      </c>
      <c r="X489" s="201"/>
      <c r="Y489" s="201"/>
      <c r="Z489" s="201"/>
      <c r="AA489" s="201"/>
      <c r="AB489" s="201"/>
      <c r="AC489" s="202"/>
      <c r="AD489" s="200" t="s">
        <v>105</v>
      </c>
      <c r="AE489" s="201"/>
      <c r="AF489" s="201"/>
      <c r="AG489" s="201"/>
      <c r="AH489" s="201"/>
      <c r="AI489" s="201"/>
      <c r="AJ489" s="202"/>
      <c r="AK489" s="200" t="s">
        <v>105</v>
      </c>
      <c r="AL489" s="201"/>
      <c r="AM489" s="201"/>
      <c r="AN489" s="201"/>
      <c r="AO489" s="201"/>
      <c r="AP489" s="201"/>
      <c r="AQ489" s="202"/>
      <c r="AR489" s="204"/>
      <c r="AS489" s="205"/>
      <c r="AT489" s="205"/>
      <c r="AU489" s="205"/>
      <c r="AV489" s="205"/>
      <c r="AW489" s="205"/>
      <c r="AX489" s="206"/>
    </row>
    <row r="490" spans="1:50" ht="19.5" customHeight="1" x14ac:dyDescent="0.15">
      <c r="A490" s="337"/>
      <c r="B490" s="338"/>
      <c r="C490" s="338"/>
      <c r="D490" s="338"/>
      <c r="E490" s="338"/>
      <c r="F490" s="339"/>
      <c r="G490" s="160"/>
      <c r="H490" s="161"/>
      <c r="I490" s="175" t="s">
        <v>20</v>
      </c>
      <c r="J490" s="176"/>
      <c r="K490" s="176"/>
      <c r="L490" s="176"/>
      <c r="M490" s="176"/>
      <c r="N490" s="176"/>
      <c r="O490" s="177"/>
      <c r="P490" s="200" t="s">
        <v>105</v>
      </c>
      <c r="Q490" s="201"/>
      <c r="R490" s="201"/>
      <c r="S490" s="201"/>
      <c r="T490" s="201"/>
      <c r="U490" s="201"/>
      <c r="V490" s="202"/>
      <c r="W490" s="200" t="s">
        <v>105</v>
      </c>
      <c r="X490" s="201"/>
      <c r="Y490" s="201"/>
      <c r="Z490" s="201"/>
      <c r="AA490" s="201"/>
      <c r="AB490" s="201"/>
      <c r="AC490" s="202"/>
      <c r="AD490" s="200" t="s">
        <v>105</v>
      </c>
      <c r="AE490" s="201"/>
      <c r="AF490" s="201"/>
      <c r="AG490" s="201"/>
      <c r="AH490" s="201"/>
      <c r="AI490" s="201"/>
      <c r="AJ490" s="202"/>
      <c r="AK490" s="200" t="s">
        <v>105</v>
      </c>
      <c r="AL490" s="201"/>
      <c r="AM490" s="201"/>
      <c r="AN490" s="201"/>
      <c r="AO490" s="201"/>
      <c r="AP490" s="201"/>
      <c r="AQ490" s="202"/>
      <c r="AR490" s="204"/>
      <c r="AS490" s="205"/>
      <c r="AT490" s="205"/>
      <c r="AU490" s="205"/>
      <c r="AV490" s="205"/>
      <c r="AW490" s="205"/>
      <c r="AX490" s="206"/>
    </row>
    <row r="491" spans="1:50" ht="19.5" customHeight="1" x14ac:dyDescent="0.15">
      <c r="A491" s="337"/>
      <c r="B491" s="338"/>
      <c r="C491" s="338"/>
      <c r="D491" s="338"/>
      <c r="E491" s="338"/>
      <c r="F491" s="339"/>
      <c r="G491" s="162"/>
      <c r="H491" s="163"/>
      <c r="I491" s="207" t="s">
        <v>21</v>
      </c>
      <c r="J491" s="208"/>
      <c r="K491" s="208"/>
      <c r="L491" s="208"/>
      <c r="M491" s="208"/>
      <c r="N491" s="208"/>
      <c r="O491" s="209"/>
      <c r="P491" s="213">
        <v>6</v>
      </c>
      <c r="Q491" s="213"/>
      <c r="R491" s="213"/>
      <c r="S491" s="213"/>
      <c r="T491" s="213"/>
      <c r="U491" s="213"/>
      <c r="V491" s="213"/>
      <c r="W491" s="210">
        <v>6</v>
      </c>
      <c r="X491" s="211"/>
      <c r="Y491" s="211"/>
      <c r="Z491" s="211"/>
      <c r="AA491" s="211"/>
      <c r="AB491" s="211"/>
      <c r="AC491" s="212"/>
      <c r="AD491" s="213">
        <v>6</v>
      </c>
      <c r="AE491" s="213"/>
      <c r="AF491" s="213"/>
      <c r="AG491" s="213"/>
      <c r="AH491" s="213"/>
      <c r="AI491" s="213"/>
      <c r="AJ491" s="213"/>
      <c r="AK491" s="213">
        <v>8</v>
      </c>
      <c r="AL491" s="213"/>
      <c r="AM491" s="213"/>
      <c r="AN491" s="213"/>
      <c r="AO491" s="213"/>
      <c r="AP491" s="213"/>
      <c r="AQ491" s="213"/>
      <c r="AR491" s="214"/>
      <c r="AS491" s="215"/>
      <c r="AT491" s="215"/>
      <c r="AU491" s="215"/>
      <c r="AV491" s="215"/>
      <c r="AW491" s="215"/>
      <c r="AX491" s="216"/>
    </row>
    <row r="492" spans="1:50" ht="19.5" customHeight="1" x14ac:dyDescent="0.15">
      <c r="A492" s="337"/>
      <c r="B492" s="338"/>
      <c r="C492" s="338"/>
      <c r="D492" s="338"/>
      <c r="E492" s="338"/>
      <c r="F492" s="339"/>
      <c r="G492" s="103" t="s">
        <v>22</v>
      </c>
      <c r="H492" s="104"/>
      <c r="I492" s="104"/>
      <c r="J492" s="104"/>
      <c r="K492" s="104"/>
      <c r="L492" s="104"/>
      <c r="M492" s="104"/>
      <c r="N492" s="104"/>
      <c r="O492" s="105"/>
      <c r="P492" s="744">
        <v>6</v>
      </c>
      <c r="Q492" s="745"/>
      <c r="R492" s="745"/>
      <c r="S492" s="745"/>
      <c r="T492" s="745"/>
      <c r="U492" s="745"/>
      <c r="V492" s="746"/>
      <c r="W492" s="744">
        <v>4</v>
      </c>
      <c r="X492" s="745"/>
      <c r="Y492" s="745"/>
      <c r="Z492" s="745"/>
      <c r="AA492" s="745"/>
      <c r="AB492" s="745"/>
      <c r="AC492" s="746"/>
      <c r="AD492" s="182">
        <v>4</v>
      </c>
      <c r="AE492" s="183"/>
      <c r="AF492" s="183"/>
      <c r="AG492" s="183"/>
      <c r="AH492" s="183"/>
      <c r="AI492" s="183"/>
      <c r="AJ492" s="184"/>
      <c r="AK492" s="110"/>
      <c r="AL492" s="111"/>
      <c r="AM492" s="111"/>
      <c r="AN492" s="111"/>
      <c r="AO492" s="111"/>
      <c r="AP492" s="111"/>
      <c r="AQ492" s="112"/>
      <c r="AR492" s="110"/>
      <c r="AS492" s="111"/>
      <c r="AT492" s="111"/>
      <c r="AU492" s="111"/>
      <c r="AV492" s="111"/>
      <c r="AW492" s="111"/>
      <c r="AX492" s="113"/>
    </row>
    <row r="493" spans="1:50" ht="19.5" customHeight="1" x14ac:dyDescent="0.15">
      <c r="A493" s="340"/>
      <c r="B493" s="341"/>
      <c r="C493" s="341"/>
      <c r="D493" s="341"/>
      <c r="E493" s="341"/>
      <c r="F493" s="342"/>
      <c r="G493" s="103" t="s">
        <v>23</v>
      </c>
      <c r="H493" s="104"/>
      <c r="I493" s="104"/>
      <c r="J493" s="104"/>
      <c r="K493" s="104"/>
      <c r="L493" s="104"/>
      <c r="M493" s="104"/>
      <c r="N493" s="104"/>
      <c r="O493" s="105"/>
      <c r="P493" s="107">
        <f>5704/6396</f>
        <v>0.89180737961225764</v>
      </c>
      <c r="Q493" s="108"/>
      <c r="R493" s="108"/>
      <c r="S493" s="108"/>
      <c r="T493" s="108"/>
      <c r="U493" s="108"/>
      <c r="V493" s="109"/>
      <c r="W493" s="107">
        <f>4166/5983</f>
        <v>0.69630620090255724</v>
      </c>
      <c r="X493" s="108"/>
      <c r="Y493" s="108"/>
      <c r="Z493" s="108"/>
      <c r="AA493" s="108"/>
      <c r="AB493" s="108"/>
      <c r="AC493" s="109"/>
      <c r="AD493" s="106">
        <f>3828/6452</f>
        <v>0.59330440173589583</v>
      </c>
      <c r="AE493" s="106"/>
      <c r="AF493" s="106"/>
      <c r="AG493" s="106"/>
      <c r="AH493" s="106"/>
      <c r="AI493" s="106"/>
      <c r="AJ493" s="106"/>
      <c r="AK493" s="110"/>
      <c r="AL493" s="111"/>
      <c r="AM493" s="111"/>
      <c r="AN493" s="111"/>
      <c r="AO493" s="111"/>
      <c r="AP493" s="111"/>
      <c r="AQ493" s="112"/>
      <c r="AR493" s="110"/>
      <c r="AS493" s="111"/>
      <c r="AT493" s="111"/>
      <c r="AU493" s="111"/>
      <c r="AV493" s="111"/>
      <c r="AW493" s="111"/>
      <c r="AX493" s="113"/>
    </row>
    <row r="494" spans="1:50" ht="19.5" customHeight="1" x14ac:dyDescent="0.15">
      <c r="A494" s="120" t="s">
        <v>41</v>
      </c>
      <c r="B494" s="121"/>
      <c r="C494" s="126" t="s">
        <v>42</v>
      </c>
      <c r="D494" s="127"/>
      <c r="E494" s="127"/>
      <c r="F494" s="127"/>
      <c r="G494" s="127"/>
      <c r="H494" s="127"/>
      <c r="I494" s="127"/>
      <c r="J494" s="127"/>
      <c r="K494" s="128"/>
      <c r="L494" s="129" t="s">
        <v>43</v>
      </c>
      <c r="M494" s="130"/>
      <c r="N494" s="130"/>
      <c r="O494" s="130"/>
      <c r="P494" s="130"/>
      <c r="Q494" s="131"/>
      <c r="R494" s="132" t="s">
        <v>96</v>
      </c>
      <c r="S494" s="127"/>
      <c r="T494" s="127"/>
      <c r="U494" s="127"/>
      <c r="V494" s="127"/>
      <c r="W494" s="128"/>
      <c r="X494" s="132" t="s">
        <v>44</v>
      </c>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33"/>
    </row>
    <row r="495" spans="1:50" ht="19.5" customHeight="1" x14ac:dyDescent="0.15">
      <c r="A495" s="122"/>
      <c r="B495" s="123"/>
      <c r="C495" s="134" t="s">
        <v>169</v>
      </c>
      <c r="D495" s="135"/>
      <c r="E495" s="135"/>
      <c r="F495" s="135"/>
      <c r="G495" s="135"/>
      <c r="H495" s="135"/>
      <c r="I495" s="135"/>
      <c r="J495" s="135"/>
      <c r="K495" s="136"/>
      <c r="L495" s="758">
        <v>6.4169999999999998</v>
      </c>
      <c r="M495" s="759"/>
      <c r="N495" s="759"/>
      <c r="O495" s="759"/>
      <c r="P495" s="759"/>
      <c r="Q495" s="760"/>
      <c r="R495" s="140"/>
      <c r="S495" s="141"/>
      <c r="T495" s="141"/>
      <c r="U495" s="141"/>
      <c r="V495" s="141"/>
      <c r="W495" s="142"/>
      <c r="X495" s="143"/>
      <c r="Y495" s="144"/>
      <c r="Z495" s="144"/>
      <c r="AA495" s="144"/>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5"/>
    </row>
    <row r="496" spans="1:50" ht="19.5" customHeight="1" x14ac:dyDescent="0.15">
      <c r="A496" s="122"/>
      <c r="B496" s="123"/>
      <c r="C496" s="146" t="s">
        <v>170</v>
      </c>
      <c r="D496" s="147"/>
      <c r="E496" s="147"/>
      <c r="F496" s="147"/>
      <c r="G496" s="147"/>
      <c r="H496" s="147"/>
      <c r="I496" s="147"/>
      <c r="J496" s="147"/>
      <c r="K496" s="148"/>
      <c r="L496" s="761">
        <v>1.024</v>
      </c>
      <c r="M496" s="762"/>
      <c r="N496" s="762"/>
      <c r="O496" s="762"/>
      <c r="P496" s="762"/>
      <c r="Q496" s="763"/>
      <c r="R496" s="93"/>
      <c r="S496" s="91"/>
      <c r="T496" s="91"/>
      <c r="U496" s="91"/>
      <c r="V496" s="91"/>
      <c r="W496" s="92"/>
      <c r="X496" s="150"/>
      <c r="Y496" s="151"/>
      <c r="Z496" s="151"/>
      <c r="AA496" s="151"/>
      <c r="AB496" s="151"/>
      <c r="AC496" s="151"/>
      <c r="AD496" s="151"/>
      <c r="AE496" s="151"/>
      <c r="AF496" s="151"/>
      <c r="AG496" s="151"/>
      <c r="AH496" s="151"/>
      <c r="AI496" s="151"/>
      <c r="AJ496" s="151"/>
      <c r="AK496" s="151"/>
      <c r="AL496" s="151"/>
      <c r="AM496" s="151"/>
      <c r="AN496" s="151"/>
      <c r="AO496" s="151"/>
      <c r="AP496" s="151"/>
      <c r="AQ496" s="151"/>
      <c r="AR496" s="151"/>
      <c r="AS496" s="151"/>
      <c r="AT496" s="151"/>
      <c r="AU496" s="151"/>
      <c r="AV496" s="151"/>
      <c r="AW496" s="151"/>
      <c r="AX496" s="152"/>
    </row>
    <row r="497" spans="1:50" ht="19.5" customHeight="1" x14ac:dyDescent="0.15">
      <c r="A497" s="122"/>
      <c r="B497" s="123"/>
      <c r="C497" s="146" t="s">
        <v>171</v>
      </c>
      <c r="D497" s="147"/>
      <c r="E497" s="147"/>
      <c r="F497" s="147"/>
      <c r="G497" s="147"/>
      <c r="H497" s="147"/>
      <c r="I497" s="147"/>
      <c r="J497" s="147"/>
      <c r="K497" s="148"/>
      <c r="L497" s="764">
        <v>0.27200000000000002</v>
      </c>
      <c r="M497" s="765"/>
      <c r="N497" s="765"/>
      <c r="O497" s="765"/>
      <c r="P497" s="765"/>
      <c r="Q497" s="766"/>
      <c r="R497" s="93"/>
      <c r="S497" s="91"/>
      <c r="T497" s="91"/>
      <c r="U497" s="91"/>
      <c r="V497" s="91"/>
      <c r="W497" s="92"/>
      <c r="X497" s="150"/>
      <c r="Y497" s="151"/>
      <c r="Z497" s="151"/>
      <c r="AA497" s="151"/>
      <c r="AB497" s="151"/>
      <c r="AC497" s="151"/>
      <c r="AD497" s="151"/>
      <c r="AE497" s="151"/>
      <c r="AF497" s="151"/>
      <c r="AG497" s="151"/>
      <c r="AH497" s="151"/>
      <c r="AI497" s="151"/>
      <c r="AJ497" s="151"/>
      <c r="AK497" s="151"/>
      <c r="AL497" s="151"/>
      <c r="AM497" s="151"/>
      <c r="AN497" s="151"/>
      <c r="AO497" s="151"/>
      <c r="AP497" s="151"/>
      <c r="AQ497" s="151"/>
      <c r="AR497" s="151"/>
      <c r="AS497" s="151"/>
      <c r="AT497" s="151"/>
      <c r="AU497" s="151"/>
      <c r="AV497" s="151"/>
      <c r="AW497" s="151"/>
      <c r="AX497" s="152"/>
    </row>
    <row r="498" spans="1:50" ht="19.5" customHeight="1" x14ac:dyDescent="0.15">
      <c r="A498" s="122"/>
      <c r="B498" s="123"/>
      <c r="C498" s="146"/>
      <c r="D498" s="147"/>
      <c r="E498" s="147"/>
      <c r="F498" s="147"/>
      <c r="G498" s="147"/>
      <c r="H498" s="147"/>
      <c r="I498" s="147"/>
      <c r="J498" s="147"/>
      <c r="K498" s="148"/>
      <c r="L498" s="751"/>
      <c r="M498" s="752"/>
      <c r="N498" s="752"/>
      <c r="O498" s="752"/>
      <c r="P498" s="752"/>
      <c r="Q498" s="753"/>
      <c r="R498" s="93"/>
      <c r="S498" s="91"/>
      <c r="T498" s="91"/>
      <c r="U498" s="91"/>
      <c r="V498" s="91"/>
      <c r="W498" s="92"/>
      <c r="X498" s="150"/>
      <c r="Y498" s="151"/>
      <c r="Z498" s="151"/>
      <c r="AA498" s="151"/>
      <c r="AB498" s="151"/>
      <c r="AC498" s="151"/>
      <c r="AD498" s="151"/>
      <c r="AE498" s="151"/>
      <c r="AF498" s="151"/>
      <c r="AG498" s="151"/>
      <c r="AH498" s="151"/>
      <c r="AI498" s="151"/>
      <c r="AJ498" s="151"/>
      <c r="AK498" s="151"/>
      <c r="AL498" s="151"/>
      <c r="AM498" s="151"/>
      <c r="AN498" s="151"/>
      <c r="AO498" s="151"/>
      <c r="AP498" s="151"/>
      <c r="AQ498" s="151"/>
      <c r="AR498" s="151"/>
      <c r="AS498" s="151"/>
      <c r="AT498" s="151"/>
      <c r="AU498" s="151"/>
      <c r="AV498" s="151"/>
      <c r="AW498" s="151"/>
      <c r="AX498" s="152"/>
    </row>
    <row r="499" spans="1:50" ht="19.5" customHeight="1" x14ac:dyDescent="0.15">
      <c r="A499" s="122"/>
      <c r="B499" s="123"/>
      <c r="C499" s="146"/>
      <c r="D499" s="147"/>
      <c r="E499" s="147"/>
      <c r="F499" s="147"/>
      <c r="G499" s="147"/>
      <c r="H499" s="147"/>
      <c r="I499" s="147"/>
      <c r="J499" s="147"/>
      <c r="K499" s="148"/>
      <c r="L499" s="93"/>
      <c r="M499" s="91"/>
      <c r="N499" s="91"/>
      <c r="O499" s="91"/>
      <c r="P499" s="91"/>
      <c r="Q499" s="92"/>
      <c r="R499" s="93"/>
      <c r="S499" s="91"/>
      <c r="T499" s="91"/>
      <c r="U499" s="91"/>
      <c r="V499" s="91"/>
      <c r="W499" s="92"/>
      <c r="X499" s="150"/>
      <c r="Y499" s="151"/>
      <c r="Z499" s="151"/>
      <c r="AA499" s="151"/>
      <c r="AB499" s="151"/>
      <c r="AC499" s="151"/>
      <c r="AD499" s="151"/>
      <c r="AE499" s="151"/>
      <c r="AF499" s="151"/>
      <c r="AG499" s="151"/>
      <c r="AH499" s="151"/>
      <c r="AI499" s="151"/>
      <c r="AJ499" s="151"/>
      <c r="AK499" s="151"/>
      <c r="AL499" s="151"/>
      <c r="AM499" s="151"/>
      <c r="AN499" s="151"/>
      <c r="AO499" s="151"/>
      <c r="AP499" s="151"/>
      <c r="AQ499" s="151"/>
      <c r="AR499" s="151"/>
      <c r="AS499" s="151"/>
      <c r="AT499" s="151"/>
      <c r="AU499" s="151"/>
      <c r="AV499" s="151"/>
      <c r="AW499" s="151"/>
      <c r="AX499" s="152"/>
    </row>
    <row r="500" spans="1:50" ht="19.5" customHeight="1" x14ac:dyDescent="0.15">
      <c r="A500" s="122"/>
      <c r="B500" s="123"/>
      <c r="C500" s="737"/>
      <c r="D500" s="738"/>
      <c r="E500" s="738"/>
      <c r="F500" s="738"/>
      <c r="G500" s="738"/>
      <c r="H500" s="738"/>
      <c r="I500" s="738"/>
      <c r="J500" s="738"/>
      <c r="K500" s="739"/>
      <c r="L500" s="740"/>
      <c r="M500" s="738"/>
      <c r="N500" s="738"/>
      <c r="O500" s="738"/>
      <c r="P500" s="738"/>
      <c r="Q500" s="739"/>
      <c r="R500" s="740"/>
      <c r="S500" s="738"/>
      <c r="T500" s="738"/>
      <c r="U500" s="738"/>
      <c r="V500" s="738"/>
      <c r="W500" s="739"/>
      <c r="X500" s="150"/>
      <c r="Y500" s="151"/>
      <c r="Z500" s="151"/>
      <c r="AA500" s="151"/>
      <c r="AB500" s="151"/>
      <c r="AC500" s="151"/>
      <c r="AD500" s="151"/>
      <c r="AE500" s="151"/>
      <c r="AF500" s="151"/>
      <c r="AG500" s="151"/>
      <c r="AH500" s="151"/>
      <c r="AI500" s="151"/>
      <c r="AJ500" s="151"/>
      <c r="AK500" s="151"/>
      <c r="AL500" s="151"/>
      <c r="AM500" s="151"/>
      <c r="AN500" s="151"/>
      <c r="AO500" s="151"/>
      <c r="AP500" s="151"/>
      <c r="AQ500" s="151"/>
      <c r="AR500" s="151"/>
      <c r="AS500" s="151"/>
      <c r="AT500" s="151"/>
      <c r="AU500" s="151"/>
      <c r="AV500" s="151"/>
      <c r="AW500" s="151"/>
      <c r="AX500" s="152"/>
    </row>
    <row r="501" spans="1:50" ht="19.5" customHeight="1" thickBot="1" x14ac:dyDescent="0.2">
      <c r="A501" s="124"/>
      <c r="B501" s="125"/>
      <c r="C501" s="481" t="s">
        <v>21</v>
      </c>
      <c r="D501" s="482"/>
      <c r="E501" s="482"/>
      <c r="F501" s="482"/>
      <c r="G501" s="482"/>
      <c r="H501" s="482"/>
      <c r="I501" s="482"/>
      <c r="J501" s="482"/>
      <c r="K501" s="483"/>
      <c r="L501" s="741">
        <f>SUM(L494:Q500)</f>
        <v>7.7130000000000001</v>
      </c>
      <c r="M501" s="742"/>
      <c r="N501" s="742"/>
      <c r="O501" s="742"/>
      <c r="P501" s="742"/>
      <c r="Q501" s="743"/>
      <c r="R501" s="114"/>
      <c r="S501" s="115"/>
      <c r="T501" s="115"/>
      <c r="U501" s="115"/>
      <c r="V501" s="115"/>
      <c r="W501" s="116"/>
      <c r="X501" s="117"/>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9"/>
    </row>
  </sheetData>
  <mergeCells count="1708">
    <mergeCell ref="A68:F150"/>
    <mergeCell ref="A153:F191"/>
    <mergeCell ref="G214:K214"/>
    <mergeCell ref="L214:X214"/>
    <mergeCell ref="Y214:AB214"/>
    <mergeCell ref="G221:K221"/>
    <mergeCell ref="L221:X221"/>
    <mergeCell ref="Y221:AB221"/>
    <mergeCell ref="G222:K222"/>
    <mergeCell ref="L222:X222"/>
    <mergeCell ref="Y222:AB222"/>
    <mergeCell ref="G223:K223"/>
    <mergeCell ref="L223:X223"/>
    <mergeCell ref="Y223:AB223"/>
    <mergeCell ref="G224:K224"/>
    <mergeCell ref="L224:X224"/>
    <mergeCell ref="Y224:AB224"/>
    <mergeCell ref="G200:K200"/>
    <mergeCell ref="L200:X200"/>
    <mergeCell ref="Y200:AB200"/>
    <mergeCell ref="G201:K201"/>
    <mergeCell ref="L201:X201"/>
    <mergeCell ref="Y201:AB201"/>
    <mergeCell ref="G203:AB203"/>
    <mergeCell ref="G205:K205"/>
    <mergeCell ref="L205:X205"/>
    <mergeCell ref="Y205:AB205"/>
    <mergeCell ref="G206:K206"/>
    <mergeCell ref="L206:X206"/>
    <mergeCell ref="Y206:AB206"/>
    <mergeCell ref="G202:K202"/>
    <mergeCell ref="L202:X202"/>
    <mergeCell ref="Y202:AB202"/>
    <mergeCell ref="G204:K204"/>
    <mergeCell ref="L204:X204"/>
    <mergeCell ref="Y204:AB204"/>
    <mergeCell ref="G207:AB207"/>
    <mergeCell ref="G208:K208"/>
    <mergeCell ref="L208:X208"/>
    <mergeCell ref="G217:K217"/>
    <mergeCell ref="L217:X217"/>
    <mergeCell ref="Y217:AB217"/>
    <mergeCell ref="G218:K218"/>
    <mergeCell ref="L218:X218"/>
    <mergeCell ref="Y218:AB218"/>
    <mergeCell ref="G219:K219"/>
    <mergeCell ref="L219:X219"/>
    <mergeCell ref="Y219:AB219"/>
    <mergeCell ref="G220:K220"/>
    <mergeCell ref="L220:X220"/>
    <mergeCell ref="Y220:AB220"/>
    <mergeCell ref="G215:K215"/>
    <mergeCell ref="L215:X215"/>
    <mergeCell ref="Y215:AB215"/>
    <mergeCell ref="Y208:AB208"/>
    <mergeCell ref="G209:K209"/>
    <mergeCell ref="L209:X209"/>
    <mergeCell ref="Y209:AB209"/>
    <mergeCell ref="G210:K210"/>
    <mergeCell ref="L210:X210"/>
    <mergeCell ref="Y210:AB210"/>
    <mergeCell ref="G211:AB211"/>
    <mergeCell ref="G212:K212"/>
    <mergeCell ref="L212:X212"/>
    <mergeCell ref="Y212:AB212"/>
    <mergeCell ref="G213:K213"/>
    <mergeCell ref="L213:X213"/>
    <mergeCell ref="Y213:AB213"/>
    <mergeCell ref="AC202:AX202"/>
    <mergeCell ref="AC205:AG205"/>
    <mergeCell ref="AH205:AT205"/>
    <mergeCell ref="AU205:AX205"/>
    <mergeCell ref="AC206:AX206"/>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2:B372"/>
    <mergeCell ref="C372:L372"/>
    <mergeCell ref="M372:AJ372"/>
    <mergeCell ref="AK372:AP372"/>
    <mergeCell ref="AQ372:AT372"/>
    <mergeCell ref="AU372:AX372"/>
    <mergeCell ref="A367:B367"/>
    <mergeCell ref="C367:L367"/>
    <mergeCell ref="G216:AB216"/>
    <mergeCell ref="M367:AJ367"/>
    <mergeCell ref="AK367:AP367"/>
    <mergeCell ref="AQ367:AT367"/>
    <mergeCell ref="AU367:AX367"/>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5:B365"/>
    <mergeCell ref="C365:L365"/>
    <mergeCell ref="M365:AJ365"/>
    <mergeCell ref="AK365:AP365"/>
    <mergeCell ref="AQ365:AT365"/>
    <mergeCell ref="AU365:AX365"/>
    <mergeCell ref="A366:B366"/>
    <mergeCell ref="C366:L366"/>
    <mergeCell ref="M366:AJ366"/>
    <mergeCell ref="AK366:AP366"/>
    <mergeCell ref="AQ366:AT366"/>
    <mergeCell ref="AU366:AX366"/>
    <mergeCell ref="A359:B359"/>
    <mergeCell ref="C359:L359"/>
    <mergeCell ref="M359:AJ359"/>
    <mergeCell ref="AK359:AP359"/>
    <mergeCell ref="AQ359:AT359"/>
    <mergeCell ref="AU359:AX359"/>
    <mergeCell ref="A360:B360"/>
    <mergeCell ref="C360:L360"/>
    <mergeCell ref="M360:AJ360"/>
    <mergeCell ref="AK360:AP360"/>
    <mergeCell ref="AQ360:AT360"/>
    <mergeCell ref="AU360:AX360"/>
    <mergeCell ref="A363:B363"/>
    <mergeCell ref="C363:L363"/>
    <mergeCell ref="M363:AJ363"/>
    <mergeCell ref="AK363:AP363"/>
    <mergeCell ref="AQ363:AT363"/>
    <mergeCell ref="AU363:AX363"/>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8:B358"/>
    <mergeCell ref="C358:L358"/>
    <mergeCell ref="M358:AJ358"/>
    <mergeCell ref="AK358:AP358"/>
    <mergeCell ref="AQ358:AT358"/>
    <mergeCell ref="AU358:AX358"/>
    <mergeCell ref="A353:B353"/>
    <mergeCell ref="C353:L353"/>
    <mergeCell ref="M353:AJ353"/>
    <mergeCell ref="AK353:AP353"/>
    <mergeCell ref="AQ353:AT353"/>
    <mergeCell ref="AU353:AX353"/>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2:B352"/>
    <mergeCell ref="C352:L352"/>
    <mergeCell ref="M352:AJ352"/>
    <mergeCell ref="AK352:AP352"/>
    <mergeCell ref="AQ352:AT352"/>
    <mergeCell ref="AU352:AX352"/>
    <mergeCell ref="A345:B345"/>
    <mergeCell ref="C345:L345"/>
    <mergeCell ref="M345:AJ345"/>
    <mergeCell ref="AK345:AP345"/>
    <mergeCell ref="AQ345:AT345"/>
    <mergeCell ref="AU345:AX345"/>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4:B344"/>
    <mergeCell ref="C344:L344"/>
    <mergeCell ref="M344:AJ344"/>
    <mergeCell ref="AK344:AP344"/>
    <mergeCell ref="AQ344:AT344"/>
    <mergeCell ref="AU344:AX344"/>
    <mergeCell ref="A339:B339"/>
    <mergeCell ref="C339:L339"/>
    <mergeCell ref="M339:AJ339"/>
    <mergeCell ref="AK339:AP339"/>
    <mergeCell ref="AQ339:AT339"/>
    <mergeCell ref="AU339:AX339"/>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4:B334"/>
    <mergeCell ref="C334:L334"/>
    <mergeCell ref="M334:AJ334"/>
    <mergeCell ref="AK334:AP334"/>
    <mergeCell ref="AQ334:AT334"/>
    <mergeCell ref="AU334:AX334"/>
    <mergeCell ref="A337:B337"/>
    <mergeCell ref="C337:L337"/>
    <mergeCell ref="M337:AJ337"/>
    <mergeCell ref="AK337:AP337"/>
    <mergeCell ref="AQ337:AT337"/>
    <mergeCell ref="AU337:AX337"/>
    <mergeCell ref="A338:B338"/>
    <mergeCell ref="C338:L338"/>
    <mergeCell ref="M338:AJ338"/>
    <mergeCell ref="AK338:AP338"/>
    <mergeCell ref="AQ338:AT338"/>
    <mergeCell ref="AU338:AX338"/>
    <mergeCell ref="A331:B331"/>
    <mergeCell ref="C331:L331"/>
    <mergeCell ref="M331:AJ331"/>
    <mergeCell ref="AK331:AP331"/>
    <mergeCell ref="AQ331:AT331"/>
    <mergeCell ref="AU331:AX331"/>
    <mergeCell ref="A332:B332"/>
    <mergeCell ref="C332:L332"/>
    <mergeCell ref="M332:AJ332"/>
    <mergeCell ref="AK332:AP332"/>
    <mergeCell ref="AQ332:AT332"/>
    <mergeCell ref="AU332:AX332"/>
    <mergeCell ref="A333:B333"/>
    <mergeCell ref="C333:L333"/>
    <mergeCell ref="M333:AJ333"/>
    <mergeCell ref="AK333:AP333"/>
    <mergeCell ref="AQ333:AT333"/>
    <mergeCell ref="AU333:AX33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0:B330"/>
    <mergeCell ref="C330:L330"/>
    <mergeCell ref="M330:AJ330"/>
    <mergeCell ref="AK330:AP330"/>
    <mergeCell ref="AQ330:AT330"/>
    <mergeCell ref="AU330:AX330"/>
    <mergeCell ref="A325:B325"/>
    <mergeCell ref="C325:L325"/>
    <mergeCell ref="M325:AJ325"/>
    <mergeCell ref="AK325:AP325"/>
    <mergeCell ref="AQ325:AT325"/>
    <mergeCell ref="AU325:AX325"/>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4:B324"/>
    <mergeCell ref="C324:L324"/>
    <mergeCell ref="M324:AJ324"/>
    <mergeCell ref="AK324:AP324"/>
    <mergeCell ref="AQ324:AT324"/>
    <mergeCell ref="AU324:AX324"/>
    <mergeCell ref="A317:B317"/>
    <mergeCell ref="C317:L317"/>
    <mergeCell ref="M317:AJ317"/>
    <mergeCell ref="AK317:AP317"/>
    <mergeCell ref="AQ317:AT317"/>
    <mergeCell ref="AU317:AX317"/>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6:B316"/>
    <mergeCell ref="C316:L316"/>
    <mergeCell ref="M316:AJ316"/>
    <mergeCell ref="AK316:AP316"/>
    <mergeCell ref="AQ316:AT316"/>
    <mergeCell ref="AU316:AX316"/>
    <mergeCell ref="A311:B311"/>
    <mergeCell ref="C311:L311"/>
    <mergeCell ref="M311:AJ311"/>
    <mergeCell ref="AK311:AP311"/>
    <mergeCell ref="AQ311:AT311"/>
    <mergeCell ref="AU311:AX311"/>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8:B308"/>
    <mergeCell ref="C308:L308"/>
    <mergeCell ref="M308:AJ308"/>
    <mergeCell ref="AK308:AP308"/>
    <mergeCell ref="AQ308:AT308"/>
    <mergeCell ref="AU308:AX308"/>
    <mergeCell ref="A303:B303"/>
    <mergeCell ref="C303:L303"/>
    <mergeCell ref="M303:AJ303"/>
    <mergeCell ref="AK303:AP303"/>
    <mergeCell ref="AQ303:AT303"/>
    <mergeCell ref="AU303:AX303"/>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0:B300"/>
    <mergeCell ref="C300:L300"/>
    <mergeCell ref="M300:AJ300"/>
    <mergeCell ref="AK300:AP300"/>
    <mergeCell ref="AQ300:AT300"/>
    <mergeCell ref="AU300:AX300"/>
    <mergeCell ref="A301:B301"/>
    <mergeCell ref="C301:L301"/>
    <mergeCell ref="M301:AJ301"/>
    <mergeCell ref="AK301:AP301"/>
    <mergeCell ref="AQ301:AT301"/>
    <mergeCell ref="AU301:AX301"/>
    <mergeCell ref="A302:B302"/>
    <mergeCell ref="C302:L302"/>
    <mergeCell ref="M302:AJ302"/>
    <mergeCell ref="AK302:AP302"/>
    <mergeCell ref="AQ302:AT302"/>
    <mergeCell ref="AU302:AX302"/>
    <mergeCell ref="A295:B295"/>
    <mergeCell ref="C295:L295"/>
    <mergeCell ref="M295:AJ295"/>
    <mergeCell ref="AK295:AP295"/>
    <mergeCell ref="AQ295:AT295"/>
    <mergeCell ref="AU295:AX295"/>
    <mergeCell ref="A298:B298"/>
    <mergeCell ref="C298:L298"/>
    <mergeCell ref="M298:AJ298"/>
    <mergeCell ref="AK298:AP298"/>
    <mergeCell ref="AQ298:AT298"/>
    <mergeCell ref="AU298:AX298"/>
    <mergeCell ref="A299:B299"/>
    <mergeCell ref="C299:L299"/>
    <mergeCell ref="M299:AJ299"/>
    <mergeCell ref="AK299:AP299"/>
    <mergeCell ref="AQ299:AT299"/>
    <mergeCell ref="AU299:AX299"/>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4:B294"/>
    <mergeCell ref="C294:L294"/>
    <mergeCell ref="M294:AJ294"/>
    <mergeCell ref="AK294:AP294"/>
    <mergeCell ref="AQ294:AT294"/>
    <mergeCell ref="AU294:AX294"/>
    <mergeCell ref="A289:B289"/>
    <mergeCell ref="C289:L289"/>
    <mergeCell ref="M289:AJ289"/>
    <mergeCell ref="AK289:AP289"/>
    <mergeCell ref="AQ289:AT289"/>
    <mergeCell ref="AU289:AX289"/>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8:B288"/>
    <mergeCell ref="C288:L288"/>
    <mergeCell ref="M288:AJ288"/>
    <mergeCell ref="AK288:AP288"/>
    <mergeCell ref="AQ288:AT288"/>
    <mergeCell ref="AU288:AX288"/>
    <mergeCell ref="A285:B285"/>
    <mergeCell ref="C285:L285"/>
    <mergeCell ref="M285:AJ285"/>
    <mergeCell ref="AK285:AP285"/>
    <mergeCell ref="AQ285:AT285"/>
    <mergeCell ref="AU285:AX285"/>
    <mergeCell ref="A281:B281"/>
    <mergeCell ref="C281:L281"/>
    <mergeCell ref="M281:AJ281"/>
    <mergeCell ref="AK281:AP281"/>
    <mergeCell ref="AQ281:AT281"/>
    <mergeCell ref="AU281:AX281"/>
    <mergeCell ref="A282:B282"/>
    <mergeCell ref="C282:L282"/>
    <mergeCell ref="M282:AJ282"/>
    <mergeCell ref="AK282:AP282"/>
    <mergeCell ref="AQ282:AT282"/>
    <mergeCell ref="AU282:AX282"/>
    <mergeCell ref="A278:B278"/>
    <mergeCell ref="C278:L278"/>
    <mergeCell ref="M278:AJ278"/>
    <mergeCell ref="AK278:AP278"/>
    <mergeCell ref="AQ278:AT278"/>
    <mergeCell ref="AU278:AX278"/>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Q262:AT262"/>
    <mergeCell ref="A260:B260"/>
    <mergeCell ref="C260:L260"/>
    <mergeCell ref="AU263:AX263"/>
    <mergeCell ref="AU259:AX259"/>
    <mergeCell ref="A251:B251"/>
    <mergeCell ref="C251:L251"/>
    <mergeCell ref="M273:AJ273"/>
    <mergeCell ref="AK273:AP273"/>
    <mergeCell ref="AQ273:AT273"/>
    <mergeCell ref="AU273:AX273"/>
    <mergeCell ref="A267:B267"/>
    <mergeCell ref="C267:L267"/>
    <mergeCell ref="M267:AJ267"/>
    <mergeCell ref="AK267:AP267"/>
    <mergeCell ref="AQ267:AT267"/>
    <mergeCell ref="AU267:AX267"/>
    <mergeCell ref="A268:B268"/>
    <mergeCell ref="C268:L268"/>
    <mergeCell ref="M268:AJ268"/>
    <mergeCell ref="AK268:AP268"/>
    <mergeCell ref="AQ268:AT268"/>
    <mergeCell ref="AU268:AX268"/>
    <mergeCell ref="A271:B271"/>
    <mergeCell ref="C271:L271"/>
    <mergeCell ref="M271:AJ271"/>
    <mergeCell ref="AK271:AP271"/>
    <mergeCell ref="AQ271:AT271"/>
    <mergeCell ref="AU271:AX271"/>
    <mergeCell ref="A264:B264"/>
    <mergeCell ref="C264:L264"/>
    <mergeCell ref="M264:AJ264"/>
    <mergeCell ref="A243:B244"/>
    <mergeCell ref="A242:B242"/>
    <mergeCell ref="C242:L242"/>
    <mergeCell ref="M242:AJ242"/>
    <mergeCell ref="AK242:AP242"/>
    <mergeCell ref="AQ242:AT242"/>
    <mergeCell ref="AU242:AX242"/>
    <mergeCell ref="A241:B241"/>
    <mergeCell ref="C241:L241"/>
    <mergeCell ref="M241:AJ241"/>
    <mergeCell ref="AK241:AP241"/>
    <mergeCell ref="M261:AJ261"/>
    <mergeCell ref="AK261:AP261"/>
    <mergeCell ref="AQ261:AT261"/>
    <mergeCell ref="C261:L261"/>
    <mergeCell ref="A261:B261"/>
    <mergeCell ref="AU261:AX261"/>
    <mergeCell ref="M258:AJ258"/>
    <mergeCell ref="AK258:AP258"/>
    <mergeCell ref="AQ258:AT258"/>
    <mergeCell ref="AU258:AX258"/>
    <mergeCell ref="A259:B259"/>
    <mergeCell ref="C259:L259"/>
    <mergeCell ref="M259:AJ259"/>
    <mergeCell ref="AK259:AP259"/>
    <mergeCell ref="AQ259:AT259"/>
    <mergeCell ref="AQ260:AT260"/>
    <mergeCell ref="M260:AJ260"/>
    <mergeCell ref="AK260:AP260"/>
    <mergeCell ref="AU260:AX260"/>
    <mergeCell ref="A255:B255"/>
    <mergeCell ref="C255:L255"/>
    <mergeCell ref="X447:AX447"/>
    <mergeCell ref="X446:AX446"/>
    <mergeCell ref="X445:AX445"/>
    <mergeCell ref="X444:AX444"/>
    <mergeCell ref="X443:AX443"/>
    <mergeCell ref="AU241:AX241"/>
    <mergeCell ref="AU243:AX243"/>
    <mergeCell ref="C501:K501"/>
    <mergeCell ref="L501:Q501"/>
    <mergeCell ref="R501:W501"/>
    <mergeCell ref="X501:AX501"/>
    <mergeCell ref="G493:O493"/>
    <mergeCell ref="P493:V493"/>
    <mergeCell ref="W493:AC493"/>
    <mergeCell ref="AD493:AJ493"/>
    <mergeCell ref="AK493:AQ493"/>
    <mergeCell ref="AR493:AX493"/>
    <mergeCell ref="AK489:AQ489"/>
    <mergeCell ref="AR489:AX489"/>
    <mergeCell ref="I490:O490"/>
    <mergeCell ref="P490:V490"/>
    <mergeCell ref="W490:AC490"/>
    <mergeCell ref="AD490:AJ490"/>
    <mergeCell ref="AK490:AQ490"/>
    <mergeCell ref="AR490:AX490"/>
    <mergeCell ref="I491:O491"/>
    <mergeCell ref="P491:V491"/>
    <mergeCell ref="W491:AC491"/>
    <mergeCell ref="AD491:AJ491"/>
    <mergeCell ref="AK491:AQ491"/>
    <mergeCell ref="C243:L244"/>
    <mergeCell ref="C262:L262"/>
    <mergeCell ref="A494:B501"/>
    <mergeCell ref="C494:K494"/>
    <mergeCell ref="L494:Q494"/>
    <mergeCell ref="R494:W494"/>
    <mergeCell ref="X494:AX494"/>
    <mergeCell ref="C495:K495"/>
    <mergeCell ref="L495:Q495"/>
    <mergeCell ref="R495:W495"/>
    <mergeCell ref="X495:AX495"/>
    <mergeCell ref="C496:K496"/>
    <mergeCell ref="L496:Q496"/>
    <mergeCell ref="R496:W496"/>
    <mergeCell ref="X496:AX496"/>
    <mergeCell ref="C497:K497"/>
    <mergeCell ref="L497:Q497"/>
    <mergeCell ref="R497:W497"/>
    <mergeCell ref="X497:AX497"/>
    <mergeCell ref="C498:K498"/>
    <mergeCell ref="L498:Q498"/>
    <mergeCell ref="R498:W498"/>
    <mergeCell ref="X498:AX498"/>
    <mergeCell ref="C499:K499"/>
    <mergeCell ref="L499:Q499"/>
    <mergeCell ref="R499:W499"/>
    <mergeCell ref="X499:AX499"/>
    <mergeCell ref="C500:K500"/>
    <mergeCell ref="AR491:AX491"/>
    <mergeCell ref="G492:O492"/>
    <mergeCell ref="P492:V492"/>
    <mergeCell ref="W492:AC492"/>
    <mergeCell ref="AD492:AJ492"/>
    <mergeCell ref="AK492:AQ492"/>
    <mergeCell ref="AR492:AX492"/>
    <mergeCell ref="L500:Q500"/>
    <mergeCell ref="R500:W500"/>
    <mergeCell ref="X500:AX500"/>
    <mergeCell ref="A484:F484"/>
    <mergeCell ref="G484:AX484"/>
    <mergeCell ref="A485:F493"/>
    <mergeCell ref="G485:O485"/>
    <mergeCell ref="P485:V485"/>
    <mergeCell ref="W485:AC485"/>
    <mergeCell ref="AD485:AJ485"/>
    <mergeCell ref="AK485:AQ485"/>
    <mergeCell ref="AR485:AX485"/>
    <mergeCell ref="G486:H491"/>
    <mergeCell ref="I486:O486"/>
    <mergeCell ref="P486:V486"/>
    <mergeCell ref="W486:AC486"/>
    <mergeCell ref="AD486:AJ486"/>
    <mergeCell ref="AK486:AQ486"/>
    <mergeCell ref="AR486:AX486"/>
    <mergeCell ref="I487:O487"/>
    <mergeCell ref="P487:V487"/>
    <mergeCell ref="W487:AC487"/>
    <mergeCell ref="AD487:AJ487"/>
    <mergeCell ref="AK487:AQ487"/>
    <mergeCell ref="AR487:AX487"/>
    <mergeCell ref="I488:O488"/>
    <mergeCell ref="P488:V488"/>
    <mergeCell ref="W488:AC488"/>
    <mergeCell ref="AD488:AJ488"/>
    <mergeCell ref="AK488:AQ488"/>
    <mergeCell ref="AR488:AX488"/>
    <mergeCell ref="I489:O489"/>
    <mergeCell ref="P489:V489"/>
    <mergeCell ref="W489:AC489"/>
    <mergeCell ref="AD489:AJ489"/>
    <mergeCell ref="A479:F479"/>
    <mergeCell ref="G479:X479"/>
    <mergeCell ref="Y479:AD479"/>
    <mergeCell ref="AE479:AP479"/>
    <mergeCell ref="AQ479:AX479"/>
    <mergeCell ref="A480:F480"/>
    <mergeCell ref="G480:X480"/>
    <mergeCell ref="Y480:AD480"/>
    <mergeCell ref="AE480:AX480"/>
    <mergeCell ref="A481:F481"/>
    <mergeCell ref="G481:X481"/>
    <mergeCell ref="Y481:AD481"/>
    <mergeCell ref="AE481:AX481"/>
    <mergeCell ref="A482:F482"/>
    <mergeCell ref="G482:AX482"/>
    <mergeCell ref="A483:F483"/>
    <mergeCell ref="G483:AX483"/>
    <mergeCell ref="X472:AX472"/>
    <mergeCell ref="C473:K473"/>
    <mergeCell ref="L473:Q473"/>
    <mergeCell ref="R473:W473"/>
    <mergeCell ref="X473:AX473"/>
    <mergeCell ref="C474:K474"/>
    <mergeCell ref="L474:Q474"/>
    <mergeCell ref="R474:W474"/>
    <mergeCell ref="X474:AX474"/>
    <mergeCell ref="C475:K475"/>
    <mergeCell ref="L475:Q475"/>
    <mergeCell ref="R475:W475"/>
    <mergeCell ref="X475:AX475"/>
    <mergeCell ref="AQ477:AX477"/>
    <mergeCell ref="A478:F478"/>
    <mergeCell ref="G478:X478"/>
    <mergeCell ref="Y478:AD478"/>
    <mergeCell ref="AE478:AP478"/>
    <mergeCell ref="AQ478:AX478"/>
    <mergeCell ref="G466:O466"/>
    <mergeCell ref="P466:V466"/>
    <mergeCell ref="W466:AC466"/>
    <mergeCell ref="AD466:AJ466"/>
    <mergeCell ref="AK466:AQ466"/>
    <mergeCell ref="AR466:AX466"/>
    <mergeCell ref="G467:O467"/>
    <mergeCell ref="P467:V467"/>
    <mergeCell ref="W467:AC467"/>
    <mergeCell ref="AD467:AJ467"/>
    <mergeCell ref="AK467:AQ467"/>
    <mergeCell ref="AR467:AX467"/>
    <mergeCell ref="A468:B475"/>
    <mergeCell ref="C468:K468"/>
    <mergeCell ref="L468:Q468"/>
    <mergeCell ref="R468:W468"/>
    <mergeCell ref="X468:AX468"/>
    <mergeCell ref="C469:K469"/>
    <mergeCell ref="L469:Q469"/>
    <mergeCell ref="R469:W469"/>
    <mergeCell ref="X469:AX469"/>
    <mergeCell ref="C470:K470"/>
    <mergeCell ref="L470:Q470"/>
    <mergeCell ref="R470:W470"/>
    <mergeCell ref="X470:AX470"/>
    <mergeCell ref="C471:K471"/>
    <mergeCell ref="L471:Q471"/>
    <mergeCell ref="R471:W471"/>
    <mergeCell ref="X471:AX471"/>
    <mergeCell ref="C472:K472"/>
    <mergeCell ref="L472:Q472"/>
    <mergeCell ref="R472:W472"/>
    <mergeCell ref="I463:O463"/>
    <mergeCell ref="P463:V463"/>
    <mergeCell ref="W463:AC463"/>
    <mergeCell ref="AD463:AJ463"/>
    <mergeCell ref="AK463:AQ463"/>
    <mergeCell ref="AR463:AX463"/>
    <mergeCell ref="I464:O464"/>
    <mergeCell ref="P464:V464"/>
    <mergeCell ref="W464:AC464"/>
    <mergeCell ref="AD464:AJ464"/>
    <mergeCell ref="AK464:AQ464"/>
    <mergeCell ref="AR464:AX464"/>
    <mergeCell ref="I465:O465"/>
    <mergeCell ref="P465:V465"/>
    <mergeCell ref="W465:AC465"/>
    <mergeCell ref="AD465:AJ465"/>
    <mergeCell ref="AK465:AQ465"/>
    <mergeCell ref="AR465:AX465"/>
    <mergeCell ref="A456:F456"/>
    <mergeCell ref="G456:AX456"/>
    <mergeCell ref="A457:F457"/>
    <mergeCell ref="G457:AX457"/>
    <mergeCell ref="A458:F458"/>
    <mergeCell ref="G458:AX458"/>
    <mergeCell ref="A459:F467"/>
    <mergeCell ref="G459:O459"/>
    <mergeCell ref="P459:V459"/>
    <mergeCell ref="W459:AC459"/>
    <mergeCell ref="AD459:AJ459"/>
    <mergeCell ref="AK459:AQ459"/>
    <mergeCell ref="AR459:AX459"/>
    <mergeCell ref="G460:H465"/>
    <mergeCell ref="I460:O460"/>
    <mergeCell ref="P460:V460"/>
    <mergeCell ref="W460:AC460"/>
    <mergeCell ref="AD460:AJ460"/>
    <mergeCell ref="AK460:AQ460"/>
    <mergeCell ref="AR460:AX460"/>
    <mergeCell ref="I461:O461"/>
    <mergeCell ref="P461:V461"/>
    <mergeCell ref="W461:AC461"/>
    <mergeCell ref="AD461:AJ461"/>
    <mergeCell ref="AK461:AQ461"/>
    <mergeCell ref="AR461:AX461"/>
    <mergeCell ref="I462:O462"/>
    <mergeCell ref="P462:V462"/>
    <mergeCell ref="W462:AC462"/>
    <mergeCell ref="AD462:AJ462"/>
    <mergeCell ref="AK462:AQ462"/>
    <mergeCell ref="AR462:AX462"/>
    <mergeCell ref="X448:AX448"/>
    <mergeCell ref="A452:F452"/>
    <mergeCell ref="G452:X452"/>
    <mergeCell ref="Y452:AD452"/>
    <mergeCell ref="AE452:AP452"/>
    <mergeCell ref="AQ452:AX452"/>
    <mergeCell ref="A453:F453"/>
    <mergeCell ref="G453:X453"/>
    <mergeCell ref="Y453:AD453"/>
    <mergeCell ref="AE453:AP453"/>
    <mergeCell ref="AQ453:AX453"/>
    <mergeCell ref="A454:F454"/>
    <mergeCell ref="G454:X454"/>
    <mergeCell ref="Y454:AD454"/>
    <mergeCell ref="AE454:AX454"/>
    <mergeCell ref="A455:F455"/>
    <mergeCell ref="G455:X455"/>
    <mergeCell ref="Y455:AD455"/>
    <mergeCell ref="AE455:AX455"/>
    <mergeCell ref="X450:AX450"/>
    <mergeCell ref="X449:AX449"/>
    <mergeCell ref="L445:Q445"/>
    <mergeCell ref="R445:W445"/>
    <mergeCell ref="C446:K446"/>
    <mergeCell ref="L446:Q446"/>
    <mergeCell ref="R446:W446"/>
    <mergeCell ref="A443:B450"/>
    <mergeCell ref="C443:K443"/>
    <mergeCell ref="L443:Q443"/>
    <mergeCell ref="R443:W443"/>
    <mergeCell ref="C444:K444"/>
    <mergeCell ref="L444:Q444"/>
    <mergeCell ref="R444:W444"/>
    <mergeCell ref="C445:K445"/>
    <mergeCell ref="C449:K449"/>
    <mergeCell ref="L449:Q449"/>
    <mergeCell ref="R449:W449"/>
    <mergeCell ref="C450:K450"/>
    <mergeCell ref="L450:Q450"/>
    <mergeCell ref="R450:W450"/>
    <mergeCell ref="C447:K447"/>
    <mergeCell ref="L447:Q447"/>
    <mergeCell ref="R447:W447"/>
    <mergeCell ref="C448:K448"/>
    <mergeCell ref="L448:Q448"/>
    <mergeCell ref="R448:W448"/>
    <mergeCell ref="W437:AC437"/>
    <mergeCell ref="AD437:AJ437"/>
    <mergeCell ref="AK437:AQ437"/>
    <mergeCell ref="AR437:AX437"/>
    <mergeCell ref="I440:O440"/>
    <mergeCell ref="P440:V440"/>
    <mergeCell ref="W440:AC440"/>
    <mergeCell ref="AD440:AJ440"/>
    <mergeCell ref="AK440:AQ440"/>
    <mergeCell ref="AR440:AX440"/>
    <mergeCell ref="I439:O439"/>
    <mergeCell ref="P439:V439"/>
    <mergeCell ref="W439:AC439"/>
    <mergeCell ref="AD439:AJ439"/>
    <mergeCell ref="AK439:AQ439"/>
    <mergeCell ref="AR439:AX439"/>
    <mergeCell ref="G442:O442"/>
    <mergeCell ref="P442:V442"/>
    <mergeCell ref="W442:AC442"/>
    <mergeCell ref="AD442:AJ442"/>
    <mergeCell ref="AK442:AQ442"/>
    <mergeCell ref="AR442:AX442"/>
    <mergeCell ref="G441:O441"/>
    <mergeCell ref="P441:V441"/>
    <mergeCell ref="W441:AC441"/>
    <mergeCell ref="AD441:AJ441"/>
    <mergeCell ref="AK441:AQ441"/>
    <mergeCell ref="AR441:AX441"/>
    <mergeCell ref="A432:F432"/>
    <mergeCell ref="G432:AX432"/>
    <mergeCell ref="A433:F433"/>
    <mergeCell ref="G433:AX433"/>
    <mergeCell ref="A434:F442"/>
    <mergeCell ref="G434:O434"/>
    <mergeCell ref="P434:V434"/>
    <mergeCell ref="W434:AC434"/>
    <mergeCell ref="AD434:AJ434"/>
    <mergeCell ref="AK434:AQ434"/>
    <mergeCell ref="AR434:AX434"/>
    <mergeCell ref="G435:H440"/>
    <mergeCell ref="I435:O435"/>
    <mergeCell ref="P435:V435"/>
    <mergeCell ref="W435:AC435"/>
    <mergeCell ref="AD435:AJ435"/>
    <mergeCell ref="AK435:AQ435"/>
    <mergeCell ref="AR435:AX435"/>
    <mergeCell ref="I436:O436"/>
    <mergeCell ref="P436:V436"/>
    <mergeCell ref="I438:O438"/>
    <mergeCell ref="P438:V438"/>
    <mergeCell ref="W438:AC438"/>
    <mergeCell ref="AD438:AJ438"/>
    <mergeCell ref="AK438:AQ438"/>
    <mergeCell ref="AR438:AX438"/>
    <mergeCell ref="W436:AC436"/>
    <mergeCell ref="AD436:AJ436"/>
    <mergeCell ref="AK436:AQ436"/>
    <mergeCell ref="AR436:AX436"/>
    <mergeCell ref="I437:O437"/>
    <mergeCell ref="P437:V437"/>
    <mergeCell ref="A430:F430"/>
    <mergeCell ref="G430:X430"/>
    <mergeCell ref="Y430:AD430"/>
    <mergeCell ref="AE430:AX430"/>
    <mergeCell ref="A431:F431"/>
    <mergeCell ref="G431:AX431"/>
    <mergeCell ref="A428:F428"/>
    <mergeCell ref="G428:X428"/>
    <mergeCell ref="Y428:AD428"/>
    <mergeCell ref="AE428:AP428"/>
    <mergeCell ref="AQ428:AX428"/>
    <mergeCell ref="A429:F429"/>
    <mergeCell ref="G429:X429"/>
    <mergeCell ref="Y429:AD429"/>
    <mergeCell ref="AE429:AX429"/>
    <mergeCell ref="L421:Q421"/>
    <mergeCell ref="R421:W421"/>
    <mergeCell ref="X421:AX421"/>
    <mergeCell ref="C422:K422"/>
    <mergeCell ref="L422:Q422"/>
    <mergeCell ref="R422:W422"/>
    <mergeCell ref="X422:AX422"/>
    <mergeCell ref="AQ426:AX426"/>
    <mergeCell ref="A427:F427"/>
    <mergeCell ref="G427:X427"/>
    <mergeCell ref="Y427:AD427"/>
    <mergeCell ref="AE427:AP427"/>
    <mergeCell ref="AQ427:AX427"/>
    <mergeCell ref="C423:K423"/>
    <mergeCell ref="L423:Q423"/>
    <mergeCell ref="R423:W423"/>
    <mergeCell ref="X423:AX423"/>
    <mergeCell ref="C420:K420"/>
    <mergeCell ref="L420:Q420"/>
    <mergeCell ref="R420:W420"/>
    <mergeCell ref="X420:AX420"/>
    <mergeCell ref="C419:K419"/>
    <mergeCell ref="C424:K424"/>
    <mergeCell ref="L424:Q424"/>
    <mergeCell ref="R424:W424"/>
    <mergeCell ref="X424:AX424"/>
    <mergeCell ref="A417:B424"/>
    <mergeCell ref="C417:K417"/>
    <mergeCell ref="L417:Q417"/>
    <mergeCell ref="R417:W417"/>
    <mergeCell ref="X417:AX417"/>
    <mergeCell ref="C418:K418"/>
    <mergeCell ref="L418:Q418"/>
    <mergeCell ref="R418:W418"/>
    <mergeCell ref="X418:AX418"/>
    <mergeCell ref="C421:K421"/>
    <mergeCell ref="L419:Q419"/>
    <mergeCell ref="R419:W419"/>
    <mergeCell ref="X419:AX419"/>
    <mergeCell ref="W411:AC411"/>
    <mergeCell ref="AD411:AJ411"/>
    <mergeCell ref="AK411:AQ411"/>
    <mergeCell ref="AR411:AX411"/>
    <mergeCell ref="I414:O414"/>
    <mergeCell ref="P414:V414"/>
    <mergeCell ref="W414:AC414"/>
    <mergeCell ref="AD414:AJ414"/>
    <mergeCell ref="AK414:AQ414"/>
    <mergeCell ref="AR414:AX414"/>
    <mergeCell ref="I413:O413"/>
    <mergeCell ref="P413:V413"/>
    <mergeCell ref="W413:AC413"/>
    <mergeCell ref="AD413:AJ413"/>
    <mergeCell ref="AK413:AQ413"/>
    <mergeCell ref="AR413:AX413"/>
    <mergeCell ref="G416:O416"/>
    <mergeCell ref="P416:V416"/>
    <mergeCell ref="W416:AC416"/>
    <mergeCell ref="AD416:AJ416"/>
    <mergeCell ref="AK416:AQ416"/>
    <mergeCell ref="AR416:AX416"/>
    <mergeCell ref="G415:O415"/>
    <mergeCell ref="P415:V415"/>
    <mergeCell ref="W415:AC415"/>
    <mergeCell ref="AD415:AJ415"/>
    <mergeCell ref="AK415:AQ415"/>
    <mergeCell ref="AR415:AX415"/>
    <mergeCell ref="A406:F406"/>
    <mergeCell ref="G406:AX406"/>
    <mergeCell ref="A407:F407"/>
    <mergeCell ref="G407:AX407"/>
    <mergeCell ref="A408:F416"/>
    <mergeCell ref="G408:O408"/>
    <mergeCell ref="P408:V408"/>
    <mergeCell ref="W408:AC408"/>
    <mergeCell ref="AD408:AJ408"/>
    <mergeCell ref="AK408:AQ408"/>
    <mergeCell ref="AR408:AX408"/>
    <mergeCell ref="G409:H414"/>
    <mergeCell ref="I409:O409"/>
    <mergeCell ref="P409:V409"/>
    <mergeCell ref="W409:AC409"/>
    <mergeCell ref="AD409:AJ409"/>
    <mergeCell ref="AK409:AQ409"/>
    <mergeCell ref="AR409:AX409"/>
    <mergeCell ref="I410:O410"/>
    <mergeCell ref="P410:V410"/>
    <mergeCell ref="I412:O412"/>
    <mergeCell ref="P412:V412"/>
    <mergeCell ref="W412:AC412"/>
    <mergeCell ref="AD412:AJ412"/>
    <mergeCell ref="AK412:AQ412"/>
    <mergeCell ref="AR412:AX412"/>
    <mergeCell ref="W410:AC410"/>
    <mergeCell ref="AD410:AJ410"/>
    <mergeCell ref="AK410:AQ410"/>
    <mergeCell ref="AR410:AX410"/>
    <mergeCell ref="I411:O411"/>
    <mergeCell ref="P411:V411"/>
    <mergeCell ref="A405:F405"/>
    <mergeCell ref="G405:AX405"/>
    <mergeCell ref="A402:F402"/>
    <mergeCell ref="G402:X402"/>
    <mergeCell ref="Y402:AD402"/>
    <mergeCell ref="AE402:AP402"/>
    <mergeCell ref="AQ402:AX402"/>
    <mergeCell ref="A403:F403"/>
    <mergeCell ref="G403:X403"/>
    <mergeCell ref="Y403:AD403"/>
    <mergeCell ref="AE403:AX403"/>
    <mergeCell ref="W385:AC385"/>
    <mergeCell ref="AD385:AJ385"/>
    <mergeCell ref="AK385:AQ385"/>
    <mergeCell ref="AR385:AX385"/>
    <mergeCell ref="A401:F401"/>
    <mergeCell ref="G401:X401"/>
    <mergeCell ref="Y401:AD401"/>
    <mergeCell ref="AE401:AP401"/>
    <mergeCell ref="AQ401:AX401"/>
    <mergeCell ref="P385:V385"/>
    <mergeCell ref="C398:K398"/>
    <mergeCell ref="L398:Q398"/>
    <mergeCell ref="R398:W398"/>
    <mergeCell ref="X398:AX398"/>
    <mergeCell ref="C399:K399"/>
    <mergeCell ref="L399:Q399"/>
    <mergeCell ref="I388:O388"/>
    <mergeCell ref="A404:F404"/>
    <mergeCell ref="G404:X404"/>
    <mergeCell ref="Y404:AD404"/>
    <mergeCell ref="AE404:AX404"/>
    <mergeCell ref="G380:AX380"/>
    <mergeCell ref="A263:B263"/>
    <mergeCell ref="C263:L263"/>
    <mergeCell ref="M263:AJ263"/>
    <mergeCell ref="AK263:AP263"/>
    <mergeCell ref="AQ263:AT263"/>
    <mergeCell ref="A272:B272"/>
    <mergeCell ref="C272:L272"/>
    <mergeCell ref="M272:AJ272"/>
    <mergeCell ref="AK272:AP272"/>
    <mergeCell ref="AQ272:AT272"/>
    <mergeCell ref="AU272:AX272"/>
    <mergeCell ref="A273:B273"/>
    <mergeCell ref="C273:L273"/>
    <mergeCell ref="A378:F378"/>
    <mergeCell ref="G378:X378"/>
    <mergeCell ref="Y378:AD378"/>
    <mergeCell ref="AE378:AX378"/>
    <mergeCell ref="A379:F379"/>
    <mergeCell ref="G379:X379"/>
    <mergeCell ref="Y379:AD379"/>
    <mergeCell ref="AE379:AX379"/>
    <mergeCell ref="A380:F380"/>
    <mergeCell ref="A377:F377"/>
    <mergeCell ref="G377:X377"/>
    <mergeCell ref="Y377:AD377"/>
    <mergeCell ref="AE377:AP377"/>
    <mergeCell ref="AQ377:AX377"/>
    <mergeCell ref="AU266:AX266"/>
    <mergeCell ref="AK264:AP264"/>
    <mergeCell ref="AQ264:AT264"/>
    <mergeCell ref="AU264:AX264"/>
    <mergeCell ref="A383:F391"/>
    <mergeCell ref="G383:O383"/>
    <mergeCell ref="P383:V383"/>
    <mergeCell ref="M255:AJ255"/>
    <mergeCell ref="AK255:AP255"/>
    <mergeCell ref="AQ255:AT255"/>
    <mergeCell ref="AU255:AX255"/>
    <mergeCell ref="A254:B254"/>
    <mergeCell ref="C254:L254"/>
    <mergeCell ref="M254:AJ254"/>
    <mergeCell ref="AK254:AP254"/>
    <mergeCell ref="AQ254:AT254"/>
    <mergeCell ref="AU254:AX254"/>
    <mergeCell ref="AQ375:AX375"/>
    <mergeCell ref="A376:F376"/>
    <mergeCell ref="G376:X376"/>
    <mergeCell ref="Y376:AD376"/>
    <mergeCell ref="AE376:AP376"/>
    <mergeCell ref="AQ376:AX376"/>
    <mergeCell ref="A258:B258"/>
    <mergeCell ref="C258:L258"/>
    <mergeCell ref="A265:B265"/>
    <mergeCell ref="C265:L265"/>
    <mergeCell ref="M265:AJ265"/>
    <mergeCell ref="AK265:AP265"/>
    <mergeCell ref="AQ265:AT265"/>
    <mergeCell ref="AU265:AX265"/>
    <mergeCell ref="A266:B266"/>
    <mergeCell ref="C266:L266"/>
    <mergeCell ref="M266:AJ266"/>
    <mergeCell ref="AK266:AP266"/>
    <mergeCell ref="AQ266:AT266"/>
    <mergeCell ref="A262:B262"/>
    <mergeCell ref="AK262:AP262"/>
    <mergeCell ref="M251:AJ251"/>
    <mergeCell ref="AK251:AP251"/>
    <mergeCell ref="AQ251:AT251"/>
    <mergeCell ref="AU251:AX251"/>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U262:AX262"/>
    <mergeCell ref="M262:AJ262"/>
    <mergeCell ref="A237:B237"/>
    <mergeCell ref="C237:L237"/>
    <mergeCell ref="M237:AJ237"/>
    <mergeCell ref="AK237:AP237"/>
    <mergeCell ref="AQ237:AT237"/>
    <mergeCell ref="AU237:AX237"/>
    <mergeCell ref="AQ244:AT244"/>
    <mergeCell ref="AU244:AX244"/>
    <mergeCell ref="M243:AJ243"/>
    <mergeCell ref="AK243:AP243"/>
    <mergeCell ref="AQ243:AT243"/>
    <mergeCell ref="A240:B240"/>
    <mergeCell ref="C240:L240"/>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Q241:AT241"/>
    <mergeCell ref="M244:AJ244"/>
    <mergeCell ref="AK244:AP244"/>
    <mergeCell ref="M240:AJ240"/>
    <mergeCell ref="AK240:AP240"/>
    <mergeCell ref="AQ240:AT240"/>
    <mergeCell ref="AU240:AX240"/>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Q229:AT229"/>
    <mergeCell ref="AU229:AX229"/>
    <mergeCell ref="M232:AJ232"/>
    <mergeCell ref="AK232:AP232"/>
    <mergeCell ref="AQ232:AT232"/>
    <mergeCell ref="AU232:AX232"/>
    <mergeCell ref="M231:AJ231"/>
    <mergeCell ref="AK231:AP231"/>
    <mergeCell ref="AQ231:AT231"/>
    <mergeCell ref="AU231:AX231"/>
    <mergeCell ref="A228:B228"/>
    <mergeCell ref="C228:L228"/>
    <mergeCell ref="M228:AJ228"/>
    <mergeCell ref="AK228:AP228"/>
    <mergeCell ref="AQ228:AT228"/>
    <mergeCell ref="AU228:AX228"/>
    <mergeCell ref="M230:AJ230"/>
    <mergeCell ref="AK230:AP230"/>
    <mergeCell ref="AQ230:AT230"/>
    <mergeCell ref="AU230:AX230"/>
    <mergeCell ref="M229:AJ229"/>
    <mergeCell ref="AK229:AP229"/>
    <mergeCell ref="C229:L230"/>
    <mergeCell ref="C231:L232"/>
    <mergeCell ref="A229:B230"/>
    <mergeCell ref="A231:B232"/>
    <mergeCell ref="AH209:AT209"/>
    <mergeCell ref="AU209:AX209"/>
    <mergeCell ref="AC208:AG208"/>
    <mergeCell ref="AH208:AT208"/>
    <mergeCell ref="AU208:AX208"/>
    <mergeCell ref="AC207:AG207"/>
    <mergeCell ref="AH207:AT207"/>
    <mergeCell ref="AU207:AX207"/>
    <mergeCell ref="AC203:AG203"/>
    <mergeCell ref="AH203:AT203"/>
    <mergeCell ref="AU203:AX203"/>
    <mergeCell ref="W72:AH74"/>
    <mergeCell ref="G197:K197"/>
    <mergeCell ref="L197:X197"/>
    <mergeCell ref="Y197:AB197"/>
    <mergeCell ref="AC204:AG204"/>
    <mergeCell ref="AH204:AT204"/>
    <mergeCell ref="AU204:AX204"/>
    <mergeCell ref="AK127:AV127"/>
    <mergeCell ref="W92:AH94"/>
    <mergeCell ref="W95:AH95"/>
    <mergeCell ref="AM96:AV96"/>
    <mergeCell ref="AM97:AV100"/>
    <mergeCell ref="AM101:AV101"/>
    <mergeCell ref="M105:X105"/>
    <mergeCell ref="AF105:AP105"/>
    <mergeCell ref="M106:X109"/>
    <mergeCell ref="AF106:AP109"/>
    <mergeCell ref="M110:X110"/>
    <mergeCell ref="AF110:AP110"/>
    <mergeCell ref="AE143:AP143"/>
    <mergeCell ref="AC198:AX198"/>
    <mergeCell ref="A62:E62"/>
    <mergeCell ref="F62:AX62"/>
    <mergeCell ref="A63:AX63"/>
    <mergeCell ref="A64:AX64"/>
    <mergeCell ref="A65:AX65"/>
    <mergeCell ref="A66:B66"/>
    <mergeCell ref="C66:J66"/>
    <mergeCell ref="K66:R66"/>
    <mergeCell ref="S66:Z66"/>
    <mergeCell ref="AA66:AH66"/>
    <mergeCell ref="AI66:AP66"/>
    <mergeCell ref="AQ66:AX66"/>
    <mergeCell ref="A194:F224"/>
    <mergeCell ref="G194:AB194"/>
    <mergeCell ref="AC194:AX194"/>
    <mergeCell ref="G195:K195"/>
    <mergeCell ref="L195:X195"/>
    <mergeCell ref="Y195:AB195"/>
    <mergeCell ref="AC195:AG195"/>
    <mergeCell ref="W75:AH75"/>
    <mergeCell ref="M80:X80"/>
    <mergeCell ref="AH80:AR80"/>
    <mergeCell ref="M81:X84"/>
    <mergeCell ref="AH81:AR84"/>
    <mergeCell ref="AF85:AS85"/>
    <mergeCell ref="W116:AH118"/>
    <mergeCell ref="W119:AH119"/>
    <mergeCell ref="AK120:AV120"/>
    <mergeCell ref="AK121:AV124"/>
    <mergeCell ref="AJ125:AW125"/>
    <mergeCell ref="AC209:AG209"/>
    <mergeCell ref="AE144:AP147"/>
    <mergeCell ref="A60:E60"/>
    <mergeCell ref="F60:AX60"/>
    <mergeCell ref="A61:AX61"/>
    <mergeCell ref="C54:F54"/>
    <mergeCell ref="G54:S54"/>
    <mergeCell ref="T54:AF54"/>
    <mergeCell ref="A55:B56"/>
    <mergeCell ref="C55:F55"/>
    <mergeCell ref="G55:AX55"/>
    <mergeCell ref="C56:F56"/>
    <mergeCell ref="G56:AX56"/>
    <mergeCell ref="A51:B54"/>
    <mergeCell ref="C51:AC51"/>
    <mergeCell ref="AD51:AF51"/>
    <mergeCell ref="AG51:AX54"/>
    <mergeCell ref="C52:F52"/>
    <mergeCell ref="G52:S52"/>
    <mergeCell ref="T52:AF52"/>
    <mergeCell ref="C53:F53"/>
    <mergeCell ref="G53:S53"/>
    <mergeCell ref="T53:AF53"/>
    <mergeCell ref="A48:B50"/>
    <mergeCell ref="C48:AC48"/>
    <mergeCell ref="AD48:AF48"/>
    <mergeCell ref="AG48:AX50"/>
    <mergeCell ref="C49:AC49"/>
    <mergeCell ref="AD49:AF49"/>
    <mergeCell ref="C50:AC50"/>
    <mergeCell ref="AD50:AF50"/>
    <mergeCell ref="C45:AC45"/>
    <mergeCell ref="AD45:AF45"/>
    <mergeCell ref="C46:AC46"/>
    <mergeCell ref="AD46:AF46"/>
    <mergeCell ref="C47:AC47"/>
    <mergeCell ref="AD47:AF47"/>
    <mergeCell ref="A57:AX57"/>
    <mergeCell ref="A58:AX58"/>
    <mergeCell ref="A59:AX59"/>
    <mergeCell ref="A37:AX37"/>
    <mergeCell ref="C38:AC38"/>
    <mergeCell ref="AD38:AF38"/>
    <mergeCell ref="AG38:AX38"/>
    <mergeCell ref="A39:B41"/>
    <mergeCell ref="C39:AC39"/>
    <mergeCell ref="AD39:AF39"/>
    <mergeCell ref="AG39:AX41"/>
    <mergeCell ref="C40:AC40"/>
    <mergeCell ref="AD40:AF40"/>
    <mergeCell ref="C41:AC41"/>
    <mergeCell ref="AD41:AF41"/>
    <mergeCell ref="A42:B47"/>
    <mergeCell ref="C42:AC42"/>
    <mergeCell ref="AD42:AF42"/>
    <mergeCell ref="AG42:AX47"/>
    <mergeCell ref="C43:AC43"/>
    <mergeCell ref="AD43:AF43"/>
    <mergeCell ref="C44:AC44"/>
    <mergeCell ref="AD44:AF44"/>
    <mergeCell ref="L31:Q31"/>
    <mergeCell ref="R31:W31"/>
    <mergeCell ref="X31:AX31"/>
    <mergeCell ref="C32:K32"/>
    <mergeCell ref="L32:Q32"/>
    <mergeCell ref="R32:W32"/>
    <mergeCell ref="X32:AX32"/>
    <mergeCell ref="A29:B35"/>
    <mergeCell ref="C29:K29"/>
    <mergeCell ref="L29:Q29"/>
    <mergeCell ref="R29:W29"/>
    <mergeCell ref="X29:AX29"/>
    <mergeCell ref="C30:K30"/>
    <mergeCell ref="L30:Q30"/>
    <mergeCell ref="R30:W30"/>
    <mergeCell ref="X30:AX30"/>
    <mergeCell ref="C31:K31"/>
    <mergeCell ref="C35:K35"/>
    <mergeCell ref="L35:Q35"/>
    <mergeCell ref="R35:W35"/>
    <mergeCell ref="X35:AX35"/>
    <mergeCell ref="C33:K33"/>
    <mergeCell ref="L33:Q33"/>
    <mergeCell ref="R33:W33"/>
    <mergeCell ref="X33:AX33"/>
    <mergeCell ref="C34:K34"/>
    <mergeCell ref="L34:Q34"/>
    <mergeCell ref="R34:W34"/>
    <mergeCell ref="X34:AX34"/>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B24:AD25"/>
    <mergeCell ref="AO23:AS23"/>
    <mergeCell ref="AT23:AX23"/>
    <mergeCell ref="G24:X25"/>
    <mergeCell ref="Y24:AA24"/>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G20:X22"/>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A8:F8"/>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C148:AR148"/>
    <mergeCell ref="W156:AH158"/>
    <mergeCell ref="U159:AJ159"/>
    <mergeCell ref="W162:AH165"/>
    <mergeCell ref="W166:AH166"/>
    <mergeCell ref="W171:AH173"/>
    <mergeCell ref="W174:AH175"/>
    <mergeCell ref="AK128:AV131"/>
    <mergeCell ref="AJ132:AW132"/>
    <mergeCell ref="I136:T136"/>
    <mergeCell ref="W136:AH136"/>
    <mergeCell ref="AK136:AV136"/>
    <mergeCell ref="I137:T140"/>
    <mergeCell ref="W137:AH140"/>
    <mergeCell ref="AK137:AV140"/>
    <mergeCell ref="I141:T141"/>
    <mergeCell ref="W141:AH141"/>
    <mergeCell ref="AK141:AV141"/>
    <mergeCell ref="AL176:AW176"/>
    <mergeCell ref="AL177:AW180"/>
    <mergeCell ref="AK181:AX181"/>
    <mergeCell ref="W183:AH183"/>
    <mergeCell ref="W184:AH187"/>
    <mergeCell ref="W188:AH188"/>
    <mergeCell ref="AH196:AT196"/>
    <mergeCell ref="AU196:AX196"/>
    <mergeCell ref="AC199:AG199"/>
    <mergeCell ref="AH199:AT199"/>
    <mergeCell ref="AU199:AX199"/>
    <mergeCell ref="AC197:AG197"/>
    <mergeCell ref="AH197:AT197"/>
    <mergeCell ref="AU197:AX197"/>
    <mergeCell ref="AH195:AT195"/>
    <mergeCell ref="AU195:AX195"/>
    <mergeCell ref="G196:K196"/>
    <mergeCell ref="L196:X196"/>
    <mergeCell ref="Y196:AB196"/>
    <mergeCell ref="AC196:AG196"/>
    <mergeCell ref="G198:K198"/>
    <mergeCell ref="L198:X198"/>
    <mergeCell ref="Y198:AB198"/>
    <mergeCell ref="G199:AB199"/>
    <mergeCell ref="AC201:AG201"/>
    <mergeCell ref="AH201:AT201"/>
    <mergeCell ref="AU201:AX201"/>
    <mergeCell ref="AC200:AG200"/>
    <mergeCell ref="AH200:AT200"/>
    <mergeCell ref="X397:AX397"/>
    <mergeCell ref="I386:O386"/>
    <mergeCell ref="P386:V386"/>
    <mergeCell ref="W386:AC386"/>
    <mergeCell ref="AD386:AJ386"/>
    <mergeCell ref="AK386:AQ386"/>
    <mergeCell ref="AR386:AX386"/>
    <mergeCell ref="I387:O387"/>
    <mergeCell ref="P387:V387"/>
    <mergeCell ref="W387:AC387"/>
    <mergeCell ref="AD387:AJ387"/>
    <mergeCell ref="AK387:AQ387"/>
    <mergeCell ref="AR387:AX387"/>
    <mergeCell ref="P388:V388"/>
    <mergeCell ref="W388:AC388"/>
    <mergeCell ref="AD388:AJ388"/>
    <mergeCell ref="AK388:AQ388"/>
    <mergeCell ref="AR388:AX388"/>
    <mergeCell ref="I389:O389"/>
    <mergeCell ref="P389:V389"/>
    <mergeCell ref="W389:AC389"/>
    <mergeCell ref="AD389:AJ389"/>
    <mergeCell ref="AK389:AQ389"/>
    <mergeCell ref="AR389:AX389"/>
    <mergeCell ref="AU200:AX200"/>
    <mergeCell ref="R397:W397"/>
    <mergeCell ref="R395:W395"/>
    <mergeCell ref="L396:Q396"/>
    <mergeCell ref="R396:W396"/>
    <mergeCell ref="X396:AX396"/>
    <mergeCell ref="W383:AC383"/>
    <mergeCell ref="AD383:AJ383"/>
    <mergeCell ref="AK383:AQ383"/>
    <mergeCell ref="AR383:AX383"/>
    <mergeCell ref="G384:H389"/>
    <mergeCell ref="I384:O384"/>
    <mergeCell ref="P384:V384"/>
    <mergeCell ref="W384:AC384"/>
    <mergeCell ref="AD384:AJ384"/>
    <mergeCell ref="AK384:AQ384"/>
    <mergeCell ref="AR384:AX384"/>
    <mergeCell ref="I385:O385"/>
    <mergeCell ref="G390:O390"/>
    <mergeCell ref="P390:V390"/>
    <mergeCell ref="W390:AC390"/>
    <mergeCell ref="AD390:AJ390"/>
    <mergeCell ref="AK390:AQ390"/>
    <mergeCell ref="AR390:AX390"/>
    <mergeCell ref="L85:Y85"/>
    <mergeCell ref="C397:K397"/>
    <mergeCell ref="L397:Q397"/>
    <mergeCell ref="A381:F381"/>
    <mergeCell ref="G381:AX381"/>
    <mergeCell ref="A382:F382"/>
    <mergeCell ref="G382:AX382"/>
    <mergeCell ref="G391:O391"/>
    <mergeCell ref="P391:V391"/>
    <mergeCell ref="W391:AC391"/>
    <mergeCell ref="AD391:AJ391"/>
    <mergeCell ref="AK391:AQ391"/>
    <mergeCell ref="AR391:AX391"/>
    <mergeCell ref="R399:W399"/>
    <mergeCell ref="X399:AX399"/>
    <mergeCell ref="A392:B399"/>
    <mergeCell ref="C392:K392"/>
    <mergeCell ref="L392:Q392"/>
    <mergeCell ref="R392:W392"/>
    <mergeCell ref="X392:AX392"/>
    <mergeCell ref="C393:K393"/>
    <mergeCell ref="L393:Q393"/>
    <mergeCell ref="R393:W393"/>
    <mergeCell ref="X393:AX393"/>
    <mergeCell ref="C394:K394"/>
    <mergeCell ref="L394:Q394"/>
    <mergeCell ref="R394:W394"/>
    <mergeCell ref="X394:AX394"/>
    <mergeCell ref="C395:K395"/>
    <mergeCell ref="L395:Q395"/>
    <mergeCell ref="X395:AX395"/>
    <mergeCell ref="C396:K396"/>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0" manualBreakCount="10">
    <brk id="35" min="1" max="49" man="1"/>
    <brk id="66" max="49" man="1"/>
    <brk id="151" max="49" man="1"/>
    <brk id="192" min="1" max="49" man="1"/>
    <brk id="224" min="1" max="49" man="1"/>
    <brk id="274" max="49" man="1"/>
    <brk id="322" max="49" man="1"/>
    <brk id="374" max="49" man="1"/>
    <brk id="425" max="49" man="1"/>
    <brk id="47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064</vt:lpstr>
      <vt:lpstr>'064'!Print_Area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2014-06-06T08:17:36Z</cp:lastPrinted>
  <dcterms:created xsi:type="dcterms:W3CDTF">2014-04-17T05:32:12Z</dcterms:created>
  <dcterms:modified xsi:type="dcterms:W3CDTF">2014-07-03T09:31:54Z</dcterms:modified>
</cp:coreProperties>
</file>